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perfetto\Desktop\"/>
    </mc:Choice>
  </mc:AlternateContent>
  <bookViews>
    <workbookView xWindow="0" yWindow="0" windowWidth="15480" windowHeight="11640" tabRatio="826"/>
  </bookViews>
  <sheets>
    <sheet name="INTRO" sheetId="6" r:id="rId1"/>
    <sheet name="INSTRUCTIONS" sheetId="3" r:id="rId2"/>
    <sheet name="MATH SCORE CALCULATOR" sheetId="1" r:id="rId3"/>
    <sheet name="ACADEMIC MAJORS &amp; CODES" sheetId="5" r:id="rId4"/>
    <sheet name="ACCUPLACER MATH SCORE GUIDLINES" sheetId="2" r:id="rId5"/>
  </sheets>
  <definedNames>
    <definedName name="CODES">'ACADEMIC MAJORS &amp; CODES'!$G$4:$G$102</definedName>
    <definedName name="MAJORS">'ACADEMIC MAJORS &amp; CODES'!$E$4:$E$102</definedName>
    <definedName name="_xlnm.Print_Area" localSheetId="2">'MATH SCORE CALCULATOR'!$A$1:$H$39</definedName>
  </definedNames>
  <calcPr calcId="162913" refMode="R1C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74" i="5" l="1"/>
  <c r="E28" i="5"/>
  <c r="A7" i="1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9" i="5"/>
  <c r="E30" i="5"/>
  <c r="E31" i="5"/>
  <c r="E32" i="5"/>
  <c r="E33" i="5"/>
  <c r="B7" i="1" s="1"/>
  <c r="C7" i="1" s="1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H21" i="1"/>
  <c r="H20" i="1"/>
  <c r="H19" i="1"/>
  <c r="H18" i="1"/>
  <c r="H17" i="1"/>
  <c r="C19" i="1" s="1"/>
  <c r="C21" i="1" s="1"/>
  <c r="C20" i="1" s="1"/>
  <c r="G26" i="1"/>
  <c r="C26" i="1"/>
  <c r="B26" i="1" s="1"/>
  <c r="C27" i="1" s="1"/>
  <c r="C29" i="1" s="1"/>
  <c r="C28" i="1" s="1"/>
  <c r="C35" i="1"/>
  <c r="C37" i="1" s="1"/>
  <c r="C36" i="1" s="1"/>
  <c r="H22" i="1"/>
  <c r="H25" i="1" l="1"/>
  <c r="H24" i="1"/>
  <c r="H16" i="1"/>
</calcChain>
</file>

<file path=xl/sharedStrings.xml><?xml version="1.0" encoding="utf-8"?>
<sst xmlns="http://schemas.openxmlformats.org/spreadsheetml/2006/main" count="669" uniqueCount="258">
  <si>
    <t>N</t>
    <phoneticPr fontId="4" type="noConversion"/>
  </si>
  <si>
    <t>Y</t>
    <phoneticPr fontId="4" type="noConversion"/>
  </si>
  <si>
    <t>XXXX</t>
    <phoneticPr fontId="4" type="noConversion"/>
  </si>
  <si>
    <t>PROGRAM CODE</t>
    <phoneticPr fontId="4" type="noConversion"/>
  </si>
  <si>
    <t>Communications (A.A.)</t>
    <phoneticPr fontId="4" type="noConversion"/>
  </si>
  <si>
    <t>PASSING SCORE - NO DEVELOPMENTAL ALGEBRA COURSES REQUIRED</t>
    <phoneticPr fontId="4" type="noConversion"/>
  </si>
  <si>
    <t>PASSING SCORE - NO DEVELOPMENTAL BASIC MATH COURSES REQUIRED - CHECK ALGEBRA SCORES FOR MORE INFORMATION</t>
    <phoneticPr fontId="4" type="noConversion"/>
  </si>
  <si>
    <t>(MAT-120 / MAT-130 / MAT-108)</t>
    <phoneticPr fontId="4" type="noConversion"/>
  </si>
  <si>
    <t>20 - 43                     See Decision Zone #2</t>
    <phoneticPr fontId="4" type="noConversion"/>
  </si>
  <si>
    <t>44 - 53                     See Decision Zone #2</t>
    <phoneticPr fontId="4" type="noConversion"/>
  </si>
  <si>
    <t>54 - 68                     See Decision Zone #2</t>
    <phoneticPr fontId="4" type="noConversion"/>
  </si>
  <si>
    <t>69 - 120</t>
    <phoneticPr fontId="4" type="noConversion"/>
  </si>
  <si>
    <t>20 - 52</t>
    <phoneticPr fontId="4" type="noConversion"/>
  </si>
  <si>
    <t>53 - 62</t>
    <phoneticPr fontId="4" type="noConversion"/>
  </si>
  <si>
    <t>63 - 75                     See Decision Zone #1</t>
    <phoneticPr fontId="4" type="noConversion"/>
  </si>
  <si>
    <t>76 - 120                     See Decision Zone #2</t>
    <phoneticPr fontId="4" type="noConversion"/>
  </si>
  <si>
    <t>(N3)</t>
    <phoneticPr fontId="4" type="noConversion"/>
  </si>
  <si>
    <t>MAT-011</t>
    <phoneticPr fontId="4" type="noConversion"/>
  </si>
  <si>
    <t>MAT-050</t>
    <phoneticPr fontId="4" type="noConversion"/>
  </si>
  <si>
    <t>OR</t>
    <phoneticPr fontId="4" type="noConversion"/>
  </si>
  <si>
    <t>MAT-011</t>
    <phoneticPr fontId="4" type="noConversion"/>
  </si>
  <si>
    <t>(N5)</t>
    <phoneticPr fontId="4" type="noConversion"/>
  </si>
  <si>
    <t>(N3)</t>
    <phoneticPr fontId="4" type="noConversion"/>
  </si>
  <si>
    <t>MAT-009</t>
    <phoneticPr fontId="4" type="noConversion"/>
  </si>
  <si>
    <t>OR</t>
    <phoneticPr fontId="4" type="noConversion"/>
  </si>
  <si>
    <t>MAT-060</t>
    <phoneticPr fontId="4" type="noConversion"/>
  </si>
  <si>
    <t>MAT-011</t>
    <phoneticPr fontId="4" type="noConversion"/>
  </si>
  <si>
    <t>MAT-050</t>
    <phoneticPr fontId="4" type="noConversion"/>
  </si>
  <si>
    <t>(N1)</t>
    <phoneticPr fontId="4" type="noConversion"/>
  </si>
  <si>
    <t>(N6)</t>
    <phoneticPr fontId="4" type="noConversion"/>
  </si>
  <si>
    <t>(N3)</t>
    <phoneticPr fontId="4" type="noConversion"/>
  </si>
  <si>
    <t>(N5)</t>
    <phoneticPr fontId="4" type="noConversion"/>
  </si>
  <si>
    <t>MAT-014</t>
    <phoneticPr fontId="4" type="noConversion"/>
  </si>
  <si>
    <t>MAT-060</t>
    <phoneticPr fontId="4" type="noConversion"/>
  </si>
  <si>
    <t>MAT-010</t>
    <phoneticPr fontId="4" type="noConversion"/>
  </si>
  <si>
    <t>(N6)</t>
    <phoneticPr fontId="4" type="noConversion"/>
  </si>
  <si>
    <t>OR</t>
    <phoneticPr fontId="4" type="noConversion"/>
  </si>
  <si>
    <t>MAT-014</t>
    <phoneticPr fontId="4" type="noConversion"/>
  </si>
  <si>
    <t>MAT-016</t>
    <phoneticPr fontId="4" type="noConversion"/>
  </si>
  <si>
    <t>Arithmetic Scores</t>
    <phoneticPr fontId="4" type="noConversion"/>
  </si>
  <si>
    <t>Possible Course Choices</t>
    <phoneticPr fontId="4" type="noConversion"/>
  </si>
  <si>
    <t>Course Description/Advisement Notes</t>
    <phoneticPr fontId="4" type="noConversion"/>
  </si>
  <si>
    <t>Elementary Algebra Scores</t>
    <phoneticPr fontId="4" type="noConversion"/>
  </si>
  <si>
    <t>Possible Course Choices</t>
    <phoneticPr fontId="4" type="noConversion"/>
  </si>
  <si>
    <t>Course Description/Advisement Notes</t>
    <phoneticPr fontId="4" type="noConversion"/>
  </si>
  <si>
    <t>Computer Aided Drafting Tech. (Certificate)</t>
  </si>
  <si>
    <t>Computer Science (A.A.S.)</t>
  </si>
  <si>
    <t>Computer Software Application (Career Certificate)</t>
  </si>
  <si>
    <t>Media Technology (Career Certificate)</t>
  </si>
  <si>
    <t>Music (A.A.)</t>
  </si>
  <si>
    <t>Musical Theatre (A.A.)</t>
  </si>
  <si>
    <t>Music Recording (A.S.)</t>
  </si>
  <si>
    <t>Networking (A.A.S.)</t>
  </si>
  <si>
    <t>Nursing (A.A.S.)</t>
  </si>
  <si>
    <t>Personal Trainer (Career Certificate)</t>
  </si>
  <si>
    <t>Photography Technology (A.A.S.)</t>
  </si>
  <si>
    <t>Public Administration (A.S.)</t>
  </si>
  <si>
    <t>Radiography (A.A.S.)</t>
  </si>
  <si>
    <t>Respiratory Therapy (A.A.S.)</t>
  </si>
  <si>
    <t>Restaurant and Culinary Management (A.A.S.)</t>
  </si>
  <si>
    <t>Restaurant Mgmt. &amp; Event Planning (Career Certif.)</t>
  </si>
  <si>
    <t>Administrative Support (A.A.S.)</t>
  </si>
  <si>
    <t>Administrative Support (Career Certificate)</t>
  </si>
  <si>
    <t>Advanced Electronics (Career Certificate)</t>
  </si>
  <si>
    <t>Advanced Mechanical Analysis (Career Certif.)</t>
  </si>
  <si>
    <t>Agribusiness (A.A.S.)</t>
  </si>
  <si>
    <t>Architecture (A.F.A.)</t>
  </si>
  <si>
    <t>Assembly &amp; Testing (Career Certificate)</t>
  </si>
  <si>
    <t>Aviation Flight Technology (A.A.S.)</t>
  </si>
  <si>
    <t>Basic Electronics (Career Certificate)</t>
  </si>
  <si>
    <t>Basic Telecommunications Fund. (Certificate)</t>
  </si>
  <si>
    <t>Biology (A.S.)</t>
  </si>
  <si>
    <t>Biomedical Equipment (A.A.S.)</t>
  </si>
  <si>
    <t>Biotechnology (A.A.S.)</t>
  </si>
  <si>
    <t>Broadcasting Arts &amp; Technology (A.A.)</t>
  </si>
  <si>
    <t>Business Administration (A.S.)</t>
  </si>
  <si>
    <t>Business Career (A.A.S.)</t>
  </si>
  <si>
    <t>Chemical Technology (A.A.S.)</t>
  </si>
  <si>
    <t>Chemistry (A.S.)</t>
  </si>
  <si>
    <t>1130</t>
  </si>
  <si>
    <t>0354</t>
  </si>
  <si>
    <t>1160</t>
  </si>
  <si>
    <t>1133</t>
  </si>
  <si>
    <t>0322</t>
  </si>
  <si>
    <t>0320</t>
  </si>
  <si>
    <t>3320</t>
  </si>
  <si>
    <t>3501</t>
  </si>
  <si>
    <t>2150</t>
  </si>
  <si>
    <t>0625</t>
  </si>
  <si>
    <t>3700</t>
  </si>
  <si>
    <t>0360</t>
  </si>
  <si>
    <t>1190</t>
  </si>
  <si>
    <t>2006</t>
  </si>
  <si>
    <t>2170</t>
  </si>
  <si>
    <t>3651</t>
  </si>
  <si>
    <t>3800</t>
  </si>
  <si>
    <t>0950</t>
  </si>
  <si>
    <t>3550</t>
  </si>
  <si>
    <t>2260</t>
  </si>
  <si>
    <t>3840</t>
  </si>
  <si>
    <t>3850</t>
  </si>
  <si>
    <t>3434</t>
  </si>
  <si>
    <t>0421</t>
  </si>
  <si>
    <t>0622</t>
  </si>
  <si>
    <t>0400</t>
  </si>
  <si>
    <t>0621</t>
  </si>
  <si>
    <t>2160 TEBIO</t>
  </si>
  <si>
    <t>2110 TEBUS</t>
  </si>
  <si>
    <t>2152 TECHM</t>
  </si>
  <si>
    <t>1130 TEENG</t>
  </si>
  <si>
    <t>2960 TEPED</t>
  </si>
  <si>
    <t>2150 TEMAT</t>
  </si>
  <si>
    <t>1130 TEHIS</t>
  </si>
  <si>
    <t>1130 TEPSY</t>
  </si>
  <si>
    <t>1130 TESOC</t>
  </si>
  <si>
    <t>1130 TESPN</t>
  </si>
  <si>
    <t>4140 TEART</t>
  </si>
  <si>
    <t>3510</t>
  </si>
  <si>
    <t>3502</t>
  </si>
  <si>
    <t>3650</t>
  </si>
  <si>
    <t>3324</t>
  </si>
  <si>
    <t>4140</t>
  </si>
  <si>
    <t>0352</t>
  </si>
  <si>
    <t>Criminal Justice (A.S.)</t>
  </si>
  <si>
    <t>Culinary Arts (Certificate)</t>
  </si>
  <si>
    <t>Dance (A.F.A.)</t>
  </si>
  <si>
    <t>Design (A.F.A.)</t>
  </si>
  <si>
    <t>Digital Media Technology (A.A.S.)</t>
  </si>
  <si>
    <t>Digital Technology (Career Certificate)</t>
  </si>
  <si>
    <t>Drama (A.F.A.)</t>
  </si>
  <si>
    <t>Early Childhood Development (Program Certif.)</t>
  </si>
  <si>
    <t>Early Childhood Education (A.S.)</t>
  </si>
  <si>
    <t>Electronics Engineering Technology (A.A.S.)</t>
  </si>
  <si>
    <t>Electronic Music (A.S.)</t>
  </si>
  <si>
    <t>Engineering Science (A.S.)</t>
  </si>
  <si>
    <t>Engineering Technology (Career Certificate)</t>
  </si>
  <si>
    <t>Environmental Science (A.A.S.)</t>
  </si>
  <si>
    <t>Exercise Science (A.S.)</t>
  </si>
  <si>
    <t>Fashion Design (A.F.A.)</t>
  </si>
  <si>
    <t>Fashion Merchandising (A.F.A.)</t>
  </si>
  <si>
    <t>Finance (Career Certificate)</t>
  </si>
  <si>
    <t>Fire Science Technology (A.A.S.)</t>
  </si>
  <si>
    <t>Game Development (A.A.S.)</t>
  </si>
  <si>
    <t>Garden Center (Career Certificate)</t>
  </si>
  <si>
    <t>Graphic Design (A.A.S.)</t>
  </si>
  <si>
    <t>Grounds Maintenance (Career Certificate)</t>
  </si>
  <si>
    <t>Group Teacher (Career Certificate)</t>
  </si>
  <si>
    <t>Hospitality Management (A.A.S.)</t>
  </si>
  <si>
    <t>Human Services (A.A.)</t>
  </si>
  <si>
    <t>Humanities/Social Science (A.A.)</t>
  </si>
  <si>
    <t>Information Security (Career Certificate)</t>
  </si>
  <si>
    <t>Industrial Design (A.F.A.)</t>
  </si>
  <si>
    <t>Interior Design (A.F.A.)</t>
  </si>
  <si>
    <t>International Studies (A.A.)</t>
  </si>
  <si>
    <t>Journalism (A.A.)</t>
  </si>
  <si>
    <t>Landscape Contractor (Career Certificate)</t>
  </si>
  <si>
    <t>Landscape Design (Career Certificate)</t>
  </si>
  <si>
    <t>Landscape Management &amp; Design (A.A.S.)</t>
  </si>
  <si>
    <t>Management Information Systems (A.A.S.)</t>
  </si>
  <si>
    <t>Mathematics (A.S.)</t>
  </si>
  <si>
    <t>Mechanical CAD (Career Certificate)</t>
  </si>
  <si>
    <t>Mechanical Engineering Technology (A.A.S.)</t>
  </si>
  <si>
    <t>Non-Matriculated</t>
    <phoneticPr fontId="4" type="noConversion"/>
  </si>
  <si>
    <t>Horticultural Apprenticeship</t>
    <phoneticPr fontId="4" type="noConversion"/>
  </si>
  <si>
    <t>Routing (Career Certificate)</t>
  </si>
  <si>
    <t>Small Business Management (Career Certificate)</t>
  </si>
  <si>
    <t>Systems Networking (Career Certificate)</t>
  </si>
  <si>
    <t>Business Admin. (A.S.)</t>
  </si>
  <si>
    <t>English (A.A.)</t>
  </si>
  <si>
    <t>History (A.A.)</t>
  </si>
  <si>
    <t>Psychology (A.A.)</t>
  </si>
  <si>
    <t>Sociology (A.A.)</t>
  </si>
  <si>
    <t>Spanish (A.A.)</t>
  </si>
  <si>
    <t>Visual Arts (A.F.A.)</t>
  </si>
  <si>
    <t>Technical Studies (A.A.S)</t>
  </si>
  <si>
    <t>Technical Support (A.A.S.)</t>
  </si>
  <si>
    <t>Telecommunications Systems Technology (A.A.S.)</t>
  </si>
  <si>
    <t>Turf and Turfgrass Management (A.A.S.)</t>
  </si>
  <si>
    <t>Web Development (Career Certificate)</t>
  </si>
  <si>
    <t>English for Speakers of Other Languages (ESL)</t>
  </si>
  <si>
    <t>3503</t>
  </si>
  <si>
    <t>0356</t>
  </si>
  <si>
    <t>0637</t>
  </si>
  <si>
    <t>0635</t>
  </si>
  <si>
    <t>3321</t>
  </si>
  <si>
    <t>4141</t>
  </si>
  <si>
    <t>0627</t>
  </si>
  <si>
    <t>3640</t>
  </si>
  <si>
    <t>0631</t>
  </si>
  <si>
    <t>0620</t>
  </si>
  <si>
    <t>2160</t>
  </si>
  <si>
    <t>3601</t>
  </si>
  <si>
    <t>3330</t>
  </si>
  <si>
    <t>1132</t>
  </si>
  <si>
    <t>2110</t>
  </si>
  <si>
    <t>3400</t>
  </si>
  <si>
    <t>3450</t>
  </si>
  <si>
    <t>2152</t>
  </si>
  <si>
    <t>5710</t>
  </si>
  <si>
    <t>3500</t>
  </si>
  <si>
    <t>0351</t>
  </si>
  <si>
    <t>1129</t>
  </si>
  <si>
    <t>2950</t>
  </si>
  <si>
    <t>0420</t>
  </si>
  <si>
    <t>4170</t>
  </si>
  <si>
    <t>3530</t>
  </si>
  <si>
    <t>0629</t>
  </si>
  <si>
    <t>4150</t>
  </si>
  <si>
    <t>5134</t>
  </si>
  <si>
    <t>2940</t>
  </si>
  <si>
    <t>3600</t>
  </si>
  <si>
    <t>2171</t>
  </si>
  <si>
    <t>2180</t>
  </si>
  <si>
    <t>0633</t>
  </si>
  <si>
    <t>0961</t>
  </si>
  <si>
    <t>3451</t>
  </si>
  <si>
    <t>2960</t>
  </si>
  <si>
    <t>0344</t>
  </si>
  <si>
    <t>3460</t>
  </si>
  <si>
    <t>3504</t>
  </si>
  <si>
    <t>0323</t>
  </si>
  <si>
    <t>3560</t>
  </si>
  <si>
    <t>0321</t>
  </si>
  <si>
    <t>0134</t>
  </si>
  <si>
    <t>0324</t>
  </si>
  <si>
    <t>3420</t>
  </si>
  <si>
    <t>1134</t>
  </si>
  <si>
    <t xml:space="preserve">  </t>
  </si>
  <si>
    <t xml:space="preserve"> BST MATH</t>
  </si>
  <si>
    <t xml:space="preserve"> BST ALGEBRA</t>
  </si>
  <si>
    <t xml:space="preserve"> CLM TEST</t>
  </si>
  <si>
    <t xml:space="preserve"> SAT - MATH</t>
  </si>
  <si>
    <t>ACCUPLACER MATH SCORE CALCULATOR</t>
  </si>
  <si>
    <t>Basic Math Developmental Requirements/Qualifications:</t>
  </si>
  <si>
    <t>Elementary Algebra Developmental Requirements/Qualifications:</t>
  </si>
  <si>
    <t>College Level Math Test Qualifications:</t>
  </si>
  <si>
    <t>ACADEMIC MAJOR:</t>
  </si>
  <si>
    <t>or</t>
  </si>
  <si>
    <t>XXXX</t>
  </si>
  <si>
    <t>CODE</t>
  </si>
  <si>
    <t>NAME</t>
  </si>
  <si>
    <t>Credits</t>
  </si>
  <si>
    <t>N</t>
  </si>
  <si>
    <t>Y</t>
  </si>
  <si>
    <t>&gt; This Math Score Calculator should be used in conjunction with TSUM, which provides students' Placement Test/SAT Scores</t>
  </si>
  <si>
    <t>ACADEMIC MAJOR</t>
  </si>
  <si>
    <r>
      <t xml:space="preserve">MAT-011: </t>
    </r>
    <r>
      <rPr>
        <i/>
        <sz val="10"/>
        <color theme="0"/>
        <rFont val="Verdana"/>
        <family val="2"/>
      </rPr>
      <t>Full semester, self-paced. Basic Arithmetic Course. Successful completion allows students to register for the next appropriate Math course based on Elementary Algebra test score.</t>
    </r>
  </si>
  <si>
    <r>
      <t xml:space="preserve">MAT-050: </t>
    </r>
    <r>
      <rPr>
        <i/>
        <sz val="10"/>
        <color theme="0"/>
        <rFont val="Verdana"/>
        <family val="2"/>
      </rPr>
      <t>Full semester, combines MAT-011 and MAT-014 into one course. Successful completion allows students to take one of the following credit-bearing Math courses: MAT-120 (4cr), MAT-130 (4cr), MAT-108 (3cr) (Not recommended for Transfer), or MAT-016. See curriculum checksheet to determine appropriate credit bearing MAth and/or Science courses required</t>
    </r>
  </si>
  <si>
    <r>
      <t xml:space="preserve">MAT-009: </t>
    </r>
    <r>
      <rPr>
        <i/>
        <sz val="10"/>
        <color theme="0"/>
        <rFont val="Verdana"/>
        <family val="2"/>
      </rPr>
      <t>One (1) week basic math review; offered in the summer and winterim sessions. Successful completion allows students to register for the next appropriate Math course based on the Elementary Algebra test score.</t>
    </r>
  </si>
  <si>
    <r>
      <t xml:space="preserve">MAT-060: </t>
    </r>
    <r>
      <rPr>
        <i/>
        <sz val="10"/>
        <color theme="0"/>
        <rFont val="Verdana"/>
        <family val="2"/>
      </rPr>
      <t>Students who have successfully completed or been exempt from MAT-011 may also take this course in order to complete Algebra remediation in one semester.</t>
    </r>
  </si>
  <si>
    <r>
      <t xml:space="preserve">MAT-010: </t>
    </r>
    <r>
      <rPr>
        <i/>
        <sz val="10"/>
        <color theme="0"/>
        <rFont val="Verdana"/>
        <family val="2"/>
      </rPr>
      <t>One (1) week basic Algebra review; offered in the summer and winterim sessions; After successful completion, student may take any of the following credit-bearing Math courses: MAT-120, MAT-130, MAT-108, or MAT-016. See curriculum checksheet to determine appropriate credit-bearing Math and/or Science courses required.</t>
    </r>
  </si>
  <si>
    <r>
      <t xml:space="preserve">MAT-060: </t>
    </r>
    <r>
      <rPr>
        <i/>
        <sz val="10"/>
        <color theme="0"/>
        <rFont val="Verdana"/>
        <family val="2"/>
      </rPr>
      <t>Full semester, combines MAT-011, MAT-014, and MAT-016 into one course. Students must have a "C" grade or higher in MAT-060 to take MAT-110. Although MAT-060 is based on your Arithmetic score and a minimum Algebra score is not required, a score of 40 or above is recommended as the Algebra within the course is rigorous.</t>
    </r>
  </si>
  <si>
    <r>
      <t xml:space="preserve">MAT-016: </t>
    </r>
    <r>
      <rPr>
        <i/>
        <sz val="10"/>
        <color theme="0"/>
        <rFont val="Verdana"/>
        <family val="2"/>
      </rPr>
      <t>Full semester, students must have completed or placed out of MAT-011 and MAT-014 in order to take MAT-016 (or MAT-120, MAT-130, MAT-108). Students must have a "C" grade or higher in MAT-016 to take MAT-110.</t>
    </r>
  </si>
  <si>
    <r>
      <t xml:space="preserve">MAT-014: </t>
    </r>
    <r>
      <rPr>
        <i/>
        <sz val="9"/>
        <color theme="0"/>
        <rFont val="Verdana"/>
        <family val="2"/>
      </rPr>
      <t>Full semester, student must have completed or placed out of MAT-011 in order to take MAT-014. Successful completion allows student to take any of the following credit-bearing Math courses: MAT-120, MAT-130, MAT-108, or MAT-016. See curriculum checksheet to determine appropriate credit-bearing Math and/or Science courses required.</t>
    </r>
  </si>
  <si>
    <t>Culinary Arts &amp; Science (NRAEF) (A.A.S.)</t>
  </si>
  <si>
    <t>3425</t>
  </si>
  <si>
    <t>Occupational Therapy Assistant (A.S.)</t>
  </si>
  <si>
    <t>2155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</si>
</sst>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6" x14ac:knownFonts="1">
    <font>
      <sz val="10"/>
      <name val="Verdana"/>
    </font>
    <font>
      <b/>
      <sz val="10"/>
      <name val="Verdana"/>
      <family val="2"/>
    </font>
    <font>
      <b/>
      <sz val="10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0"/>
      <color indexed="9"/>
      <name val="Verdana"/>
      <family val="2"/>
    </font>
    <font>
      <b/>
      <sz val="10"/>
      <color indexed="9"/>
      <name val="Verdana"/>
      <family val="2"/>
    </font>
    <font>
      <b/>
      <sz val="16"/>
      <color indexed="9"/>
      <name val="Verdana"/>
      <family val="2"/>
    </font>
    <font>
      <b/>
      <u/>
      <sz val="14"/>
      <color indexed="9"/>
      <name val="Verdana"/>
      <family val="2"/>
    </font>
    <font>
      <b/>
      <sz val="12"/>
      <color indexed="55"/>
      <name val="Verdana"/>
      <family val="2"/>
    </font>
    <font>
      <b/>
      <sz val="16"/>
      <color indexed="55"/>
      <name val="Verdana"/>
      <family val="2"/>
    </font>
    <font>
      <sz val="6"/>
      <color indexed="55"/>
      <name val="Verdana"/>
      <family val="2"/>
    </font>
    <font>
      <sz val="10"/>
      <color indexed="55"/>
      <name val="Verdana"/>
      <family val="2"/>
    </font>
    <font>
      <sz val="10"/>
      <color indexed="16"/>
      <name val="Verdana"/>
      <family val="2"/>
    </font>
    <font>
      <b/>
      <sz val="8"/>
      <color indexed="16"/>
      <name val="Verdana"/>
      <family val="2"/>
    </font>
    <font>
      <b/>
      <sz val="9"/>
      <color indexed="16"/>
      <name val="Verdana"/>
      <family val="2"/>
    </font>
    <font>
      <sz val="6"/>
      <color indexed="16"/>
      <name val="Verdana"/>
      <family val="2"/>
    </font>
    <font>
      <b/>
      <sz val="16"/>
      <color indexed="16"/>
      <name val="Verdana"/>
      <family val="2"/>
    </font>
    <font>
      <sz val="12"/>
      <name val="Verdana"/>
      <family val="2"/>
    </font>
    <font>
      <b/>
      <u/>
      <sz val="15"/>
      <color indexed="9"/>
      <name val="Verdana"/>
      <family val="2"/>
    </font>
    <font>
      <b/>
      <u/>
      <sz val="5"/>
      <color indexed="9"/>
      <name val="Verdana"/>
      <family val="2"/>
    </font>
    <font>
      <sz val="5"/>
      <name val="Verdana"/>
      <family val="2"/>
    </font>
    <font>
      <b/>
      <sz val="6"/>
      <color indexed="55"/>
      <name val="Verdana"/>
      <family val="2"/>
    </font>
    <font>
      <sz val="6"/>
      <name val="Verdana"/>
      <family val="2"/>
    </font>
    <font>
      <sz val="6"/>
      <color indexed="55"/>
      <name val="Verdana"/>
      <family val="2"/>
    </font>
    <font>
      <b/>
      <sz val="4"/>
      <color indexed="55"/>
      <name val="Verdana"/>
      <family val="2"/>
    </font>
    <font>
      <b/>
      <sz val="4"/>
      <name val="Verdana"/>
      <family val="2"/>
    </font>
    <font>
      <b/>
      <sz val="5"/>
      <name val="Verdana"/>
      <family val="2"/>
    </font>
    <font>
      <sz val="10"/>
      <name val="Verdana"/>
      <family val="2"/>
    </font>
    <font>
      <b/>
      <u/>
      <sz val="6"/>
      <color indexed="9"/>
      <name val="Verdana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b/>
      <sz val="10"/>
      <color indexed="63"/>
      <name val="Verdana"/>
      <family val="2"/>
    </font>
    <font>
      <b/>
      <sz val="9"/>
      <color indexed="9"/>
      <name val="Verdana"/>
      <family val="2"/>
    </font>
    <font>
      <b/>
      <sz val="9"/>
      <color theme="0"/>
      <name val="Verdana"/>
      <family val="2"/>
    </font>
    <font>
      <b/>
      <sz val="9"/>
      <color indexed="63"/>
      <name val="Verdana"/>
      <family val="2"/>
    </font>
    <font>
      <sz val="10"/>
      <color rgb="FF969696"/>
      <name val="Verdana"/>
      <family val="2"/>
    </font>
    <font>
      <i/>
      <sz val="10"/>
      <color theme="0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i/>
      <sz val="10"/>
      <color theme="0"/>
      <name val="Verdana"/>
      <family val="2"/>
    </font>
    <font>
      <b/>
      <i/>
      <sz val="9"/>
      <color theme="0"/>
      <name val="Verdana"/>
      <family val="2"/>
    </font>
    <font>
      <b/>
      <sz val="6"/>
      <color theme="0"/>
      <name val="Verdana"/>
      <family val="2"/>
    </font>
    <font>
      <sz val="6"/>
      <color theme="0"/>
      <name val="Verdana"/>
      <family val="2"/>
    </font>
    <font>
      <b/>
      <sz val="9"/>
      <color theme="0"/>
      <name val="Verdana"/>
      <family val="2"/>
    </font>
    <font>
      <i/>
      <sz val="9"/>
      <color theme="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69696"/>
        <bgColor rgb="FF000000"/>
      </patternFill>
    </fill>
    <fill>
      <patternFill patternType="solid">
        <fgColor rgb="FF800000"/>
        <bgColor rgb="FF000000"/>
      </patternFill>
    </fill>
    <fill>
      <patternFill patternType="solid">
        <fgColor theme="1" tint="0.249977111117893"/>
        <bgColor indexed="64"/>
      </patternFill>
    </fill>
  </fills>
  <borders count="56">
    <border>
      <left/>
      <right/>
      <top/>
      <bottom/>
      <diagonal/>
    </border>
    <border>
      <left style="thick">
        <color indexed="9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55"/>
      </left>
      <right style="thick">
        <color indexed="55"/>
      </right>
      <top style="thick">
        <color indexed="55"/>
      </top>
      <bottom style="thick">
        <color indexed="55"/>
      </bottom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/>
      <diagonal/>
    </border>
    <border>
      <left/>
      <right/>
      <top style="thick">
        <color indexed="9"/>
      </top>
      <bottom/>
      <diagonal/>
    </border>
    <border>
      <left/>
      <right style="thick">
        <color indexed="9"/>
      </right>
      <top style="thick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double">
        <color indexed="9"/>
      </left>
      <right/>
      <top style="double">
        <color indexed="9"/>
      </top>
      <bottom style="double">
        <color indexed="9"/>
      </bottom>
      <diagonal/>
    </border>
    <border>
      <left/>
      <right style="double">
        <color indexed="9"/>
      </right>
      <top style="double">
        <color indexed="9"/>
      </top>
      <bottom style="double">
        <color indexed="9"/>
      </bottom>
      <diagonal/>
    </border>
    <border>
      <left/>
      <right/>
      <top style="double">
        <color indexed="9"/>
      </top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/>
      <right style="double">
        <color indexed="23"/>
      </right>
      <top style="double">
        <color indexed="23"/>
      </top>
      <bottom style="double">
        <color indexed="23"/>
      </bottom>
      <diagonal/>
    </border>
    <border>
      <left style="double">
        <color indexed="23"/>
      </left>
      <right/>
      <top style="double">
        <color indexed="23"/>
      </top>
      <bottom style="double">
        <color indexed="23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 style="double">
        <color indexed="9"/>
      </top>
      <bottom style="double">
        <color indexed="9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double">
        <color indexed="23"/>
      </right>
      <top/>
      <bottom/>
      <diagonal/>
    </border>
    <border>
      <left style="double">
        <color indexed="9"/>
      </left>
      <right/>
      <top style="double">
        <color indexed="9"/>
      </top>
      <bottom/>
      <diagonal/>
    </border>
    <border>
      <left/>
      <right style="double">
        <color indexed="9"/>
      </right>
      <top style="double">
        <color indexed="9"/>
      </top>
      <bottom/>
      <diagonal/>
    </border>
    <border>
      <left style="double">
        <color indexed="9"/>
      </left>
      <right/>
      <top/>
      <bottom/>
      <diagonal/>
    </border>
    <border>
      <left/>
      <right style="double">
        <color indexed="9"/>
      </right>
      <top/>
      <bottom/>
      <diagonal/>
    </border>
    <border>
      <left style="double">
        <color indexed="9"/>
      </left>
      <right/>
      <top/>
      <bottom style="double">
        <color indexed="9"/>
      </bottom>
      <diagonal/>
    </border>
    <border>
      <left/>
      <right/>
      <top/>
      <bottom style="double">
        <color indexed="9"/>
      </bottom>
      <diagonal/>
    </border>
    <border>
      <left/>
      <right style="double">
        <color indexed="9"/>
      </right>
      <top/>
      <bottom style="double">
        <color indexed="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ouble">
        <color theme="0"/>
      </left>
      <right/>
      <top style="double">
        <color theme="0"/>
      </top>
      <bottom/>
      <diagonal/>
    </border>
    <border>
      <left/>
      <right/>
      <top style="double">
        <color theme="0"/>
      </top>
      <bottom/>
      <diagonal/>
    </border>
    <border>
      <left/>
      <right style="double">
        <color theme="0"/>
      </right>
      <top style="double">
        <color theme="0"/>
      </top>
      <bottom/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double">
        <color theme="0"/>
      </left>
      <right/>
      <top/>
      <bottom style="double">
        <color theme="0"/>
      </bottom>
      <diagonal/>
    </border>
    <border>
      <left/>
      <right/>
      <top/>
      <bottom style="double">
        <color theme="0"/>
      </bottom>
      <diagonal/>
    </border>
    <border>
      <left/>
      <right style="double">
        <color theme="0"/>
      </right>
      <top/>
      <bottom style="double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</borders>
  <cellStyleXfs count="99">
    <xf numFmtId="0" fontId="0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</cellStyleXfs>
  <cellXfs count="137">
    <xf numFmtId="0" fontId="0" fillId="0" borderId="0" xfId="0"/>
    <xf numFmtId="0" fontId="5" fillId="2" borderId="0" xfId="0" applyFont="1" applyFill="1" applyBorder="1"/>
    <xf numFmtId="0" fontId="5" fillId="4" borderId="9" xfId="0" applyFont="1" applyFill="1" applyBorder="1"/>
    <xf numFmtId="0" fontId="5" fillId="4" borderId="2" xfId="0" applyFont="1" applyFill="1" applyBorder="1"/>
    <xf numFmtId="0" fontId="7" fillId="4" borderId="2" xfId="0" applyFont="1" applyFill="1" applyBorder="1" applyAlignment="1">
      <alignment horizontal="center" vertical="center"/>
    </xf>
    <xf numFmtId="0" fontId="5" fillId="4" borderId="6" xfId="0" applyFont="1" applyFill="1" applyBorder="1" applyAlignment="1"/>
    <xf numFmtId="0" fontId="5" fillId="4" borderId="7" xfId="0" applyFont="1" applyFill="1" applyBorder="1"/>
    <xf numFmtId="0" fontId="5" fillId="4" borderId="8" xfId="0" applyFont="1" applyFill="1" applyBorder="1"/>
    <xf numFmtId="0" fontId="8" fillId="4" borderId="1" xfId="0" applyFont="1" applyFill="1" applyBorder="1"/>
    <xf numFmtId="0" fontId="5" fillId="4" borderId="1" xfId="0" applyFont="1" applyFill="1" applyBorder="1"/>
    <xf numFmtId="0" fontId="7" fillId="4" borderId="1" xfId="0" applyFont="1" applyFill="1" applyBorder="1" applyAlignment="1">
      <alignment horizontal="center" vertical="center"/>
    </xf>
    <xf numFmtId="0" fontId="5" fillId="4" borderId="4" xfId="0" applyFont="1" applyFill="1" applyBorder="1" applyAlignment="1"/>
    <xf numFmtId="0" fontId="5" fillId="4" borderId="0" xfId="0" applyFont="1" applyFill="1" applyBorder="1"/>
    <xf numFmtId="0" fontId="5" fillId="4" borderId="5" xfId="0" applyFont="1" applyFill="1" applyBorder="1" applyAlignment="1"/>
    <xf numFmtId="0" fontId="9" fillId="4" borderId="0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5" fillId="2" borderId="0" xfId="0" applyFont="1" applyFill="1" applyBorder="1" applyAlignment="1"/>
    <xf numFmtId="0" fontId="11" fillId="4" borderId="2" xfId="0" applyFont="1" applyFill="1" applyBorder="1" applyAlignment="1">
      <alignment vertical="center" shrinkToFit="1"/>
    </xf>
    <xf numFmtId="0" fontId="11" fillId="4" borderId="0" xfId="0" applyFont="1" applyFill="1" applyBorder="1" applyAlignment="1">
      <alignment vertical="center"/>
    </xf>
    <xf numFmtId="0" fontId="11" fillId="4" borderId="1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0" fillId="4" borderId="0" xfId="0" applyFont="1" applyFill="1" applyBorder="1" applyAlignment="1">
      <alignment horizontal="center" vertical="center"/>
    </xf>
    <xf numFmtId="0" fontId="12" fillId="4" borderId="2" xfId="0" applyFont="1" applyFill="1" applyBorder="1"/>
    <xf numFmtId="0" fontId="10" fillId="4" borderId="2" xfId="0" applyFont="1" applyFill="1" applyBorder="1" applyAlignment="1">
      <alignment horizontal="center" vertical="center"/>
    </xf>
    <xf numFmtId="0" fontId="13" fillId="0" borderId="0" xfId="0" applyFont="1" applyAlignment="1">
      <alignment shrinkToFit="1"/>
    </xf>
    <xf numFmtId="0" fontId="2" fillId="0" borderId="0" xfId="0" applyFont="1" applyAlignment="1">
      <alignment vertical="center"/>
    </xf>
    <xf numFmtId="0" fontId="0" fillId="4" borderId="10" xfId="0" applyFill="1" applyBorder="1"/>
    <xf numFmtId="0" fontId="19" fillId="2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 wrapText="1" indent="1" shrinkToFit="1"/>
    </xf>
    <xf numFmtId="49" fontId="1" fillId="0" borderId="0" xfId="0" applyNumberFormat="1" applyFont="1" applyAlignment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29" fillId="2" borderId="0" xfId="0" applyFont="1" applyFill="1" applyBorder="1" applyAlignment="1">
      <alignment horizontal="center" vertical="top"/>
    </xf>
    <xf numFmtId="0" fontId="27" fillId="5" borderId="18" xfId="0" applyFont="1" applyFill="1" applyBorder="1" applyAlignment="1" applyProtection="1">
      <alignment horizontal="center" vertical="center"/>
      <protection locked="0"/>
    </xf>
    <xf numFmtId="49" fontId="26" fillId="5" borderId="18" xfId="0" applyNumberFormat="1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Border="1" applyAlignment="1">
      <alignment shrinkToFit="1"/>
    </xf>
    <xf numFmtId="0" fontId="13" fillId="2" borderId="0" xfId="0" applyFont="1" applyFill="1" applyBorder="1" applyAlignment="1">
      <alignment shrinkToFit="1"/>
    </xf>
    <xf numFmtId="0" fontId="0" fillId="2" borderId="25" xfId="0" applyFill="1" applyBorder="1"/>
    <xf numFmtId="0" fontId="0" fillId="2" borderId="15" xfId="0" applyFill="1" applyBorder="1"/>
    <xf numFmtId="0" fontId="13" fillId="2" borderId="26" xfId="0" applyFont="1" applyFill="1" applyBorder="1" applyAlignment="1">
      <alignment shrinkToFit="1"/>
    </xf>
    <xf numFmtId="0" fontId="0" fillId="2" borderId="27" xfId="0" applyFill="1" applyBorder="1"/>
    <xf numFmtId="0" fontId="13" fillId="2" borderId="28" xfId="0" applyFont="1" applyFill="1" applyBorder="1" applyAlignment="1">
      <alignment shrinkToFit="1"/>
    </xf>
    <xf numFmtId="0" fontId="5" fillId="2" borderId="27" xfId="0" applyFont="1" applyFill="1" applyBorder="1"/>
    <xf numFmtId="0" fontId="16" fillId="2" borderId="27" xfId="0" applyFont="1" applyFill="1" applyBorder="1" applyAlignment="1">
      <alignment shrinkToFit="1"/>
    </xf>
    <xf numFmtId="0" fontId="14" fillId="2" borderId="28" xfId="0" applyFont="1" applyFill="1" applyBorder="1" applyAlignment="1">
      <alignment horizontal="left" vertical="center" wrapText="1" shrinkToFit="1"/>
    </xf>
    <xf numFmtId="0" fontId="15" fillId="2" borderId="28" xfId="0" applyFont="1" applyFill="1" applyBorder="1" applyAlignment="1">
      <alignment horizontal="left" vertical="center" shrinkToFit="1"/>
    </xf>
    <xf numFmtId="0" fontId="16" fillId="2" borderId="28" xfId="0" applyFont="1" applyFill="1" applyBorder="1" applyAlignment="1">
      <alignment shrinkToFit="1"/>
    </xf>
    <xf numFmtId="0" fontId="13" fillId="2" borderId="28" xfId="0" applyFont="1" applyFill="1" applyBorder="1" applyAlignment="1">
      <alignment wrapText="1" shrinkToFit="1"/>
    </xf>
    <xf numFmtId="0" fontId="17" fillId="2" borderId="28" xfId="0" applyFont="1" applyFill="1" applyBorder="1" applyAlignment="1">
      <alignment horizontal="center" vertical="center" shrinkToFit="1"/>
    </xf>
    <xf numFmtId="0" fontId="5" fillId="2" borderId="29" xfId="0" applyFont="1" applyFill="1" applyBorder="1"/>
    <xf numFmtId="0" fontId="5" fillId="2" borderId="30" xfId="0" applyFont="1" applyFill="1" applyBorder="1"/>
    <xf numFmtId="0" fontId="13" fillId="2" borderId="31" xfId="0" applyFont="1" applyFill="1" applyBorder="1" applyAlignment="1">
      <alignment shrinkToFit="1"/>
    </xf>
    <xf numFmtId="0" fontId="0" fillId="6" borderId="0" xfId="0" applyFill="1"/>
    <xf numFmtId="0" fontId="0" fillId="4" borderId="32" xfId="0" applyFill="1" applyBorder="1"/>
    <xf numFmtId="0" fontId="6" fillId="7" borderId="33" xfId="0" applyFont="1" applyFill="1" applyBorder="1" applyAlignment="1">
      <alignment horizontal="center" vertical="center" shrinkToFit="1"/>
    </xf>
    <xf numFmtId="0" fontId="34" fillId="7" borderId="33" xfId="0" applyFont="1" applyFill="1" applyBorder="1" applyAlignment="1">
      <alignment horizontal="left" vertical="center" indent="1" shrinkToFit="1"/>
    </xf>
    <xf numFmtId="0" fontId="36" fillId="8" borderId="0" xfId="0" applyFont="1" applyFill="1" applyBorder="1"/>
    <xf numFmtId="0" fontId="6" fillId="2" borderId="34" xfId="0" applyFont="1" applyFill="1" applyBorder="1" applyAlignment="1">
      <alignment horizontal="center" vertical="center" shrinkToFit="1"/>
    </xf>
    <xf numFmtId="0" fontId="33" fillId="2" borderId="34" xfId="0" applyFont="1" applyFill="1" applyBorder="1" applyAlignment="1">
      <alignment horizontal="left" vertical="center" indent="1" shrinkToFit="1"/>
    </xf>
    <xf numFmtId="0" fontId="36" fillId="8" borderId="35" xfId="0" applyFont="1" applyFill="1" applyBorder="1"/>
    <xf numFmtId="0" fontId="36" fillId="8" borderId="36" xfId="0" applyFont="1" applyFill="1" applyBorder="1"/>
    <xf numFmtId="0" fontId="36" fillId="8" borderId="37" xfId="0" applyFont="1" applyFill="1" applyBorder="1"/>
    <xf numFmtId="0" fontId="36" fillId="8" borderId="38" xfId="0" applyFont="1" applyFill="1" applyBorder="1"/>
    <xf numFmtId="49" fontId="1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0" fillId="0" borderId="0" xfId="0" applyBorder="1"/>
    <xf numFmtId="0" fontId="36" fillId="8" borderId="39" xfId="0" applyFont="1" applyFill="1" applyBorder="1"/>
    <xf numFmtId="49" fontId="0" fillId="0" borderId="0" xfId="0" applyNumberFormat="1" applyBorder="1"/>
    <xf numFmtId="49" fontId="28" fillId="0" borderId="0" xfId="0" applyNumberFormat="1" applyFont="1" applyBorder="1"/>
    <xf numFmtId="0" fontId="36" fillId="8" borderId="40" xfId="0" applyFont="1" applyFill="1" applyBorder="1"/>
    <xf numFmtId="0" fontId="36" fillId="8" borderId="41" xfId="0" applyFont="1" applyFill="1" applyBorder="1"/>
    <xf numFmtId="0" fontId="36" fillId="8" borderId="42" xfId="0" applyFont="1" applyFill="1" applyBorder="1"/>
    <xf numFmtId="0" fontId="32" fillId="3" borderId="44" xfId="0" applyFont="1" applyFill="1" applyBorder="1" applyAlignment="1">
      <alignment horizontal="center" vertical="center" wrapText="1" shrinkToFit="1"/>
    </xf>
    <xf numFmtId="0" fontId="6" fillId="2" borderId="45" xfId="0" applyFont="1" applyFill="1" applyBorder="1" applyAlignment="1">
      <alignment horizontal="center" vertical="center" wrapText="1" shrinkToFit="1"/>
    </xf>
    <xf numFmtId="0" fontId="6" fillId="2" borderId="46" xfId="0" applyFont="1" applyFill="1" applyBorder="1" applyAlignment="1">
      <alignment horizontal="center" vertical="center" wrapText="1" shrinkToFit="1"/>
    </xf>
    <xf numFmtId="0" fontId="6" fillId="2" borderId="47" xfId="0" applyFont="1" applyFill="1" applyBorder="1" applyAlignment="1">
      <alignment horizontal="left" vertical="center" wrapText="1" shrinkToFit="1"/>
    </xf>
    <xf numFmtId="0" fontId="38" fillId="7" borderId="49" xfId="0" applyFont="1" applyFill="1" applyBorder="1" applyAlignment="1">
      <alignment horizontal="center" vertical="center" wrapText="1" shrinkToFit="1"/>
    </xf>
    <xf numFmtId="0" fontId="38" fillId="7" borderId="33" xfId="0" applyFont="1" applyFill="1" applyBorder="1" applyAlignment="1">
      <alignment horizontal="center" vertical="center" wrapText="1" shrinkToFit="1"/>
    </xf>
    <xf numFmtId="0" fontId="38" fillId="7" borderId="54" xfId="0" applyFont="1" applyFill="1" applyBorder="1" applyAlignment="1">
      <alignment horizontal="center" vertical="center" wrapText="1" shrinkToFit="1"/>
    </xf>
    <xf numFmtId="0" fontId="6" fillId="2" borderId="49" xfId="0" applyFont="1" applyFill="1" applyBorder="1" applyAlignment="1">
      <alignment horizontal="center" vertical="center" wrapText="1" shrinkToFit="1"/>
    </xf>
    <xf numFmtId="0" fontId="6" fillId="2" borderId="33" xfId="0" applyFont="1" applyFill="1" applyBorder="1" applyAlignment="1">
      <alignment horizontal="center" vertical="center" wrapText="1" shrinkToFit="1"/>
    </xf>
    <xf numFmtId="0" fontId="6" fillId="2" borderId="54" xfId="0" applyFont="1" applyFill="1" applyBorder="1" applyAlignment="1">
      <alignment horizontal="center" vertical="center" wrapText="1" shrinkToFit="1"/>
    </xf>
    <xf numFmtId="0" fontId="38" fillId="7" borderId="45" xfId="0" applyFont="1" applyFill="1" applyBorder="1" applyAlignment="1">
      <alignment horizontal="center" vertical="center" wrapText="1" shrinkToFit="1"/>
    </xf>
    <xf numFmtId="0" fontId="38" fillId="7" borderId="55" xfId="0" applyFont="1" applyFill="1" applyBorder="1" applyAlignment="1">
      <alignment horizontal="left" vertical="center" wrapText="1" shrinkToFit="1"/>
    </xf>
    <xf numFmtId="0" fontId="40" fillId="7" borderId="33" xfId="0" applyFont="1" applyFill="1" applyBorder="1" applyAlignment="1">
      <alignment horizontal="center" vertical="center" wrapText="1" shrinkToFit="1"/>
    </xf>
    <xf numFmtId="0" fontId="41" fillId="7" borderId="54" xfId="0" applyFont="1" applyFill="1" applyBorder="1" applyAlignment="1">
      <alignment horizontal="center" vertical="center" wrapText="1" shrinkToFi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35" fillId="3" borderId="43" xfId="0" applyFont="1" applyFill="1" applyBorder="1" applyAlignment="1">
      <alignment horizontal="center" vertical="center" wrapText="1" shrinkToFit="1"/>
    </xf>
    <xf numFmtId="0" fontId="0" fillId="9" borderId="0" xfId="0" applyFill="1"/>
    <xf numFmtId="0" fontId="13" fillId="6" borderId="0" xfId="0" applyFont="1" applyFill="1" applyAlignment="1">
      <alignment shrinkToFit="1"/>
    </xf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0" fontId="0" fillId="6" borderId="0" xfId="0" applyFill="1" applyAlignment="1">
      <alignment horizontal="left" vertical="center" wrapText="1"/>
    </xf>
    <xf numFmtId="49" fontId="1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vertical="center"/>
    </xf>
    <xf numFmtId="0" fontId="28" fillId="4" borderId="10" xfId="0" applyFont="1" applyFill="1" applyBorder="1"/>
    <xf numFmtId="0" fontId="42" fillId="3" borderId="13" xfId="0" applyFont="1" applyFill="1" applyBorder="1" applyAlignment="1">
      <alignment horizontal="center" vertical="center" shrinkToFit="1"/>
    </xf>
    <xf numFmtId="0" fontId="42" fillId="3" borderId="22" xfId="0" applyFont="1" applyFill="1" applyBorder="1" applyAlignment="1">
      <alignment horizontal="center" vertical="center" shrinkToFit="1"/>
    </xf>
    <xf numFmtId="0" fontId="43" fillId="0" borderId="14" xfId="0" applyFont="1" applyBorder="1" applyAlignment="1">
      <alignment horizontal="center" vertical="center" shrinkToFit="1"/>
    </xf>
    <xf numFmtId="0" fontId="20" fillId="2" borderId="11" xfId="0" applyFont="1" applyFill="1" applyBorder="1" applyAlignment="1">
      <alignment horizontal="center" vertical="center" shrinkToFit="1"/>
    </xf>
    <xf numFmtId="0" fontId="20" fillId="2" borderId="21" xfId="0" applyFont="1" applyFill="1" applyBorder="1" applyAlignment="1">
      <alignment horizontal="center" vertical="center" shrinkToFit="1"/>
    </xf>
    <xf numFmtId="0" fontId="21" fillId="0" borderId="12" xfId="0" applyFont="1" applyBorder="1" applyAlignment="1">
      <alignment horizontal="center" vertical="center" shrinkToFit="1"/>
    </xf>
    <xf numFmtId="0" fontId="29" fillId="2" borderId="0" xfId="0" applyFont="1" applyFill="1" applyBorder="1" applyAlignment="1">
      <alignment horizontal="center" vertical="center" wrapText="1"/>
    </xf>
    <xf numFmtId="0" fontId="23" fillId="0" borderId="24" xfId="0" applyFont="1" applyBorder="1" applyAlignment="1">
      <alignment horizontal="center"/>
    </xf>
    <xf numFmtId="0" fontId="27" fillId="5" borderId="20" xfId="0" applyFont="1" applyFill="1" applyBorder="1" applyAlignment="1" applyProtection="1">
      <alignment horizontal="center" vertical="center" shrinkToFit="1"/>
      <protection locked="0"/>
    </xf>
    <xf numFmtId="0" fontId="21" fillId="0" borderId="19" xfId="0" applyFont="1" applyBorder="1" applyAlignment="1" applyProtection="1">
      <protection locked="0"/>
    </xf>
    <xf numFmtId="0" fontId="42" fillId="10" borderId="13" xfId="0" applyFont="1" applyFill="1" applyBorder="1" applyAlignment="1">
      <alignment horizontal="center" vertical="center" shrinkToFit="1"/>
    </xf>
    <xf numFmtId="0" fontId="42" fillId="10" borderId="22" xfId="0" applyFont="1" applyFill="1" applyBorder="1" applyAlignment="1">
      <alignment horizontal="center" vertical="center" shrinkToFit="1"/>
    </xf>
    <xf numFmtId="0" fontId="43" fillId="10" borderId="14" xfId="0" applyFont="1" applyFill="1" applyBorder="1" applyAlignment="1">
      <alignment horizontal="center" vertical="center" shrinkToFit="1"/>
    </xf>
    <xf numFmtId="0" fontId="22" fillId="4" borderId="16" xfId="0" applyFont="1" applyFill="1" applyBorder="1" applyAlignment="1">
      <alignment horizontal="center" vertical="center" shrinkToFit="1"/>
    </xf>
    <xf numFmtId="0" fontId="22" fillId="4" borderId="23" xfId="0" applyFont="1" applyFill="1" applyBorder="1" applyAlignment="1">
      <alignment horizontal="center" vertical="center" shrinkToFit="1"/>
    </xf>
    <xf numFmtId="0" fontId="23" fillId="0" borderId="17" xfId="0" applyFont="1" applyBorder="1" applyAlignment="1">
      <alignment horizontal="center" vertical="center" shrinkToFit="1"/>
    </xf>
    <xf numFmtId="0" fontId="25" fillId="4" borderId="15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 vertical="center" shrinkToFit="1"/>
    </xf>
    <xf numFmtId="0" fontId="38" fillId="7" borderId="50" xfId="0" applyFont="1" applyFill="1" applyBorder="1" applyAlignment="1">
      <alignment horizontal="left" vertical="center" wrapText="1" shrinkToFit="1"/>
    </xf>
    <xf numFmtId="0" fontId="38" fillId="7" borderId="52" xfId="0" applyFont="1" applyFill="1" applyBorder="1" applyAlignment="1">
      <alignment horizontal="left" vertical="center" wrapText="1" shrinkToFit="1"/>
    </xf>
    <xf numFmtId="0" fontId="38" fillId="7" borderId="55" xfId="0" applyFont="1" applyFill="1" applyBorder="1" applyAlignment="1">
      <alignment horizontal="left" vertical="center" wrapText="1" shrinkToFit="1"/>
    </xf>
    <xf numFmtId="0" fontId="38" fillId="7" borderId="46" xfId="0" applyFont="1" applyFill="1" applyBorder="1" applyAlignment="1">
      <alignment horizontal="center" vertical="center" wrapText="1" shrinkToFit="1"/>
    </xf>
    <xf numFmtId="0" fontId="39" fillId="7" borderId="46" xfId="0" applyFont="1" applyFill="1" applyBorder="1" applyAlignment="1">
      <alignment vertical="center" wrapText="1" shrinkToFit="1"/>
    </xf>
    <xf numFmtId="0" fontId="39" fillId="7" borderId="47" xfId="0" applyFont="1" applyFill="1" applyBorder="1" applyAlignment="1">
      <alignment vertical="center" wrapText="1" shrinkToFit="1"/>
    </xf>
    <xf numFmtId="0" fontId="6" fillId="2" borderId="46" xfId="0" applyFont="1" applyFill="1" applyBorder="1" applyAlignment="1">
      <alignment horizontal="center" vertical="center" wrapText="1" shrinkToFit="1"/>
    </xf>
    <xf numFmtId="0" fontId="6" fillId="2" borderId="47" xfId="0" applyFont="1" applyFill="1" applyBorder="1" applyAlignment="1">
      <alignment horizontal="center" vertical="center" wrapText="1" shrinkToFit="1"/>
    </xf>
    <xf numFmtId="0" fontId="38" fillId="7" borderId="48" xfId="0" applyFont="1" applyFill="1" applyBorder="1" applyAlignment="1">
      <alignment horizontal="center" vertical="center" wrapText="1" shrinkToFit="1"/>
    </xf>
    <xf numFmtId="0" fontId="38" fillId="7" borderId="51" xfId="0" applyFont="1" applyFill="1" applyBorder="1" applyAlignment="1">
      <alignment horizontal="center" vertical="center" wrapText="1" shrinkToFit="1"/>
    </xf>
    <xf numFmtId="0" fontId="38" fillId="7" borderId="53" xfId="0" applyFont="1" applyFill="1" applyBorder="1" applyAlignment="1">
      <alignment horizontal="center" vertical="center" wrapText="1" shrinkToFit="1"/>
    </xf>
    <xf numFmtId="0" fontId="6" fillId="2" borderId="48" xfId="0" applyFont="1" applyFill="1" applyBorder="1" applyAlignment="1">
      <alignment horizontal="center" vertical="center" wrapText="1" shrinkToFit="1"/>
    </xf>
    <xf numFmtId="0" fontId="6" fillId="2" borderId="51" xfId="0" applyFont="1" applyFill="1" applyBorder="1" applyAlignment="1">
      <alignment horizontal="center" vertical="center" wrapText="1" shrinkToFit="1"/>
    </xf>
    <xf numFmtId="0" fontId="6" fillId="2" borderId="53" xfId="0" applyFont="1" applyFill="1" applyBorder="1" applyAlignment="1">
      <alignment horizontal="center" vertical="center" wrapText="1" shrinkToFit="1"/>
    </xf>
    <xf numFmtId="0" fontId="38" fillId="2" borderId="50" xfId="0" applyFont="1" applyFill="1" applyBorder="1" applyAlignment="1">
      <alignment horizontal="left" vertical="center" wrapText="1" shrinkToFit="1"/>
    </xf>
    <xf numFmtId="0" fontId="38" fillId="2" borderId="52" xfId="0" applyFont="1" applyFill="1" applyBorder="1" applyAlignment="1">
      <alignment horizontal="left" vertical="center" wrapText="1" shrinkToFit="1"/>
    </xf>
    <xf numFmtId="0" fontId="38" fillId="2" borderId="55" xfId="0" applyFont="1" applyFill="1" applyBorder="1" applyAlignment="1">
      <alignment horizontal="left" vertical="center" wrapText="1" shrinkToFit="1"/>
    </xf>
    <xf numFmtId="0" fontId="44" fillId="7" borderId="50" xfId="0" applyFont="1" applyFill="1" applyBorder="1" applyAlignment="1">
      <alignment horizontal="left" vertical="center" wrapText="1" shrinkToFit="1"/>
    </xf>
    <xf numFmtId="0" fontId="44" fillId="7" borderId="52" xfId="0" applyFont="1" applyFill="1" applyBorder="1" applyAlignment="1">
      <alignment horizontal="left" vertical="center" wrapText="1" shrinkToFit="1"/>
    </xf>
  </cellXfs>
  <cellStyles count="9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Normal" xfId="0" builtinId="0"/>
  </cellStyles>
  <dxfs count="9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1" tint="0.249977111117893"/>
      </font>
      <fill>
        <patternFill patternType="solid">
          <fgColor indexed="64"/>
          <bgColor theme="1" tint="0.249977111117893"/>
        </patternFill>
      </fill>
    </dxf>
    <dxf>
      <font>
        <color theme="1" tint="0.249977111117893"/>
      </font>
      <fill>
        <patternFill patternType="solid">
          <fgColor indexed="64"/>
          <bgColor theme="1" tint="0.249977111117893"/>
        </patternFill>
      </fill>
    </dxf>
    <dxf>
      <font>
        <condense val="0"/>
        <extend val="0"/>
        <color indexed="16"/>
      </font>
    </dxf>
    <dxf>
      <font>
        <condense val="0"/>
        <extend val="0"/>
        <color indexed="9"/>
      </font>
      <fill>
        <patternFill>
          <bgColor indexed="63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</dxfs>
  <tableStyles count="0" defaultTableStyle="TableStyleMedium9" defaultPivotStyle="PivotStyleMedium4"/>
  <colors>
    <mruColors>
      <color rgb="FF7C16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STRUCTIONS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MATH SCORE CALCULATOR'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hyperlink" Target="#'ACADEMIC MAJORS &amp; CODES'!A1"/><Relationship Id="rId16" Type="http://schemas.openxmlformats.org/officeDocument/2006/relationships/image" Target="../media/image18.png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hyperlink" Target="#'ACCUPLACER MATH SCORE GUIDLINES'!A1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MATH SCORE CALCULATOR'!B8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MATH SCORE CALCULATOR'!B8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172942</xdr:colOff>
      <xdr:row>1</xdr:row>
      <xdr:rowOff>4853</xdr:rowOff>
    </xdr:from>
    <xdr:to>
      <xdr:col>11</xdr:col>
      <xdr:colOff>188256</xdr:colOff>
      <xdr:row>37</xdr:row>
      <xdr:rowOff>12151</xdr:rowOff>
    </xdr:to>
    <xdr:pic>
      <xdr:nvPicPr>
        <xdr:cNvPr id="2" name="Picture 1" descr="DISCLAIMER PAGE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42" y="163603"/>
          <a:ext cx="9054726" cy="5722298"/>
        </a:xfrm>
        <a:prstGeom prst="rect">
          <a:avLst/>
        </a:prstGeom>
        <a:ln w="76200" cap="flat" cmpd="tri">
          <a:solidFill>
            <a:schemeClr val="bg1"/>
          </a:solidFill>
          <a:bevel/>
        </a:ln>
      </xdr:spPr>
    </xdr:pic>
    <xdr:clientData/>
  </xdr:twoCellAnchor>
  <xdr:twoCellAnchor editAs="oneCell">
    <xdr:from>
      <xdr:col>4</xdr:col>
      <xdr:colOff>142306</xdr:colOff>
      <xdr:row>31</xdr:row>
      <xdr:rowOff>55770</xdr:rowOff>
    </xdr:from>
    <xdr:to>
      <xdr:col>7</xdr:col>
      <xdr:colOff>173537</xdr:colOff>
      <xdr:row>36</xdr:row>
      <xdr:rowOff>89265</xdr:rowOff>
    </xdr:to>
    <xdr:pic>
      <xdr:nvPicPr>
        <xdr:cNvPr id="3" name="Picture 2" descr="GO TO INSTRUCTIONS BUTTON.png">
          <a:hlinkClick xmlns:r="http://schemas.openxmlformats.org/officeDocument/2006/relationships" r:id="rId2" tooltip="GO TO INSTRUCTIONS &gt;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365" y="4977020"/>
          <a:ext cx="2496525" cy="827245"/>
        </a:xfrm>
        <a:prstGeom prst="rect">
          <a:avLst/>
        </a:prstGeom>
        <a:ln w="19050" cmpd="sng">
          <a:noFill/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157216</xdr:colOff>
      <xdr:row>0</xdr:row>
      <xdr:rowOff>0</xdr:rowOff>
    </xdr:from>
    <xdr:to>
      <xdr:col>10</xdr:col>
      <xdr:colOff>726194</xdr:colOff>
      <xdr:row>36</xdr:row>
      <xdr:rowOff>0</xdr:rowOff>
    </xdr:to>
    <xdr:pic>
      <xdr:nvPicPr>
        <xdr:cNvPr id="3" name="Picture 2" descr="MATH CALCULATOR INSTRUCTIONS PAGE (DRAFT)2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16" y="0"/>
          <a:ext cx="8984269" cy="5992427"/>
        </a:xfrm>
        <a:prstGeom prst="rect">
          <a:avLst/>
        </a:prstGeom>
      </xdr:spPr>
    </xdr:pic>
    <xdr:clientData/>
  </xdr:twoCellAnchor>
  <xdr:twoCellAnchor editAs="oneCell">
    <xdr:from>
      <xdr:col>8</xdr:col>
      <xdr:colOff>157818</xdr:colOff>
      <xdr:row>0</xdr:row>
      <xdr:rowOff>139815</xdr:rowOff>
    </xdr:from>
    <xdr:to>
      <xdr:col>10</xdr:col>
      <xdr:colOff>592741</xdr:colOff>
      <xdr:row>5</xdr:row>
      <xdr:rowOff>49667</xdr:rowOff>
    </xdr:to>
    <xdr:pic>
      <xdr:nvPicPr>
        <xdr:cNvPr id="2" name="Picture 1" descr="GO TO CALCULATOR BUTTON.png">
          <a:hlinkClick xmlns:r="http://schemas.openxmlformats.org/officeDocument/2006/relationships" r:id="rId2" tooltip="GO TO CALCULATOR &gt;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0051" y="139815"/>
          <a:ext cx="2117981" cy="742134"/>
        </a:xfrm>
        <a:prstGeom prst="rect">
          <a:avLst/>
        </a:prstGeom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743857</xdr:colOff>
      <xdr:row>6</xdr:row>
      <xdr:rowOff>53585</xdr:rowOff>
    </xdr:from>
    <xdr:to>
      <xdr:col>7</xdr:col>
      <xdr:colOff>6295</xdr:colOff>
      <xdr:row>14</xdr:row>
      <xdr:rowOff>15804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257" y="675885"/>
          <a:ext cx="4229100" cy="660719"/>
        </a:xfrm>
        <a:prstGeom prst="rect">
          <a:avLst/>
        </a:prstGeom>
        <a:ln w="12700" cmpd="sng">
          <a:solidFill>
            <a:schemeClr val="bg1"/>
          </a:solidFill>
        </a:ln>
      </xdr:spPr>
    </xdr:pic>
    <xdr:clientData/>
  </xdr:twoCellAnchor>
  <xdr:twoCellAnchor editAs="oneCell">
    <xdr:from>
      <xdr:col>4</xdr:col>
      <xdr:colOff>45408</xdr:colOff>
      <xdr:row>11</xdr:row>
      <xdr:rowOff>93889</xdr:rowOff>
    </xdr:from>
    <xdr:to>
      <xdr:col>5</xdr:col>
      <xdr:colOff>578147</xdr:colOff>
      <xdr:row>13</xdr:row>
      <xdr:rowOff>2887</xdr:rowOff>
    </xdr:to>
    <xdr:pic>
      <xdr:nvPicPr>
        <xdr:cNvPr id="6" name="Picture 5" descr="MAJORS&amp;CODES BUTTON3.png">
          <a:hlinkClick xmlns:r="http://schemas.openxmlformats.org/officeDocument/2006/relationships" r:id="rId2" tooltip="ACADEMIC MAJORS &amp; CODES LIST &gt;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313" y="1142143"/>
          <a:ext cx="704088" cy="85387"/>
        </a:xfrm>
        <a:prstGeom prst="rect">
          <a:avLst/>
        </a:prstGeom>
      </xdr:spPr>
    </xdr:pic>
    <xdr:clientData/>
  </xdr:twoCellAnchor>
  <xdr:twoCellAnchor editAs="oneCell">
    <xdr:from>
      <xdr:col>5</xdr:col>
      <xdr:colOff>52311</xdr:colOff>
      <xdr:row>13</xdr:row>
      <xdr:rowOff>33552</xdr:rowOff>
    </xdr:from>
    <xdr:to>
      <xdr:col>5</xdr:col>
      <xdr:colOff>948423</xdr:colOff>
      <xdr:row>13</xdr:row>
      <xdr:rowOff>115848</xdr:rowOff>
    </xdr:to>
    <xdr:pic>
      <xdr:nvPicPr>
        <xdr:cNvPr id="7" name="Picture 6" descr="SCORE GUIDLINES BUTTON.png">
          <a:hlinkClick xmlns:r="http://schemas.openxmlformats.org/officeDocument/2006/relationships" r:id="rId4" tooltip="ACCUPLACER MATH SCORE GUIDLINES &gt;"/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565" y="1258195"/>
          <a:ext cx="896112" cy="82296"/>
        </a:xfrm>
        <a:prstGeom prst="rect">
          <a:avLst/>
        </a:prstGeom>
      </xdr:spPr>
    </xdr:pic>
    <xdr:clientData/>
  </xdr:twoCellAnchor>
  <xdr:twoCellAnchor editAs="oneCell">
    <xdr:from>
      <xdr:col>2</xdr:col>
      <xdr:colOff>23587</xdr:colOff>
      <xdr:row>7</xdr:row>
      <xdr:rowOff>912</xdr:rowOff>
    </xdr:from>
    <xdr:to>
      <xdr:col>2</xdr:col>
      <xdr:colOff>631825</xdr:colOff>
      <xdr:row>8</xdr:row>
      <xdr:rowOff>10093</xdr:rowOff>
    </xdr:to>
    <xdr:pic>
      <xdr:nvPicPr>
        <xdr:cNvPr id="8" name="Picture 7" descr="BST MATH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87" y="534312"/>
          <a:ext cx="608238" cy="136181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</xdr:colOff>
      <xdr:row>9</xdr:row>
      <xdr:rowOff>13</xdr:rowOff>
    </xdr:from>
    <xdr:to>
      <xdr:col>2</xdr:col>
      <xdr:colOff>634901</xdr:colOff>
      <xdr:row>10</xdr:row>
      <xdr:rowOff>8422</xdr:rowOff>
    </xdr:to>
    <xdr:pic>
      <xdr:nvPicPr>
        <xdr:cNvPr id="9" name="Picture 8" descr="BST ALGEBRA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698513"/>
          <a:ext cx="612676" cy="135409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</xdr:colOff>
      <xdr:row>11</xdr:row>
      <xdr:rowOff>13</xdr:rowOff>
    </xdr:from>
    <xdr:to>
      <xdr:col>2</xdr:col>
      <xdr:colOff>634901</xdr:colOff>
      <xdr:row>12</xdr:row>
      <xdr:rowOff>8422</xdr:rowOff>
    </xdr:to>
    <xdr:pic>
      <xdr:nvPicPr>
        <xdr:cNvPr id="10" name="Picture 9" descr="CLM TEST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863613"/>
          <a:ext cx="612676" cy="135409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</xdr:colOff>
      <xdr:row>13</xdr:row>
      <xdr:rowOff>13</xdr:rowOff>
    </xdr:from>
    <xdr:to>
      <xdr:col>2</xdr:col>
      <xdr:colOff>634901</xdr:colOff>
      <xdr:row>14</xdr:row>
      <xdr:rowOff>8422</xdr:rowOff>
    </xdr:to>
    <xdr:pic>
      <xdr:nvPicPr>
        <xdr:cNvPr id="11" name="Picture 10" descr="SAT MATH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" y="1028713"/>
          <a:ext cx="612676" cy="135409"/>
        </a:xfrm>
        <a:prstGeom prst="rect">
          <a:avLst/>
        </a:prstGeom>
      </xdr:spPr>
    </xdr:pic>
    <xdr:clientData/>
  </xdr:twoCellAnchor>
  <xdr:twoCellAnchor editAs="oneCell">
    <xdr:from>
      <xdr:col>1</xdr:col>
      <xdr:colOff>6351</xdr:colOff>
      <xdr:row>4</xdr:row>
      <xdr:rowOff>0</xdr:rowOff>
    </xdr:from>
    <xdr:to>
      <xdr:col>2</xdr:col>
      <xdr:colOff>624921</xdr:colOff>
      <xdr:row>5</xdr:row>
      <xdr:rowOff>109403</xdr:rowOff>
    </xdr:to>
    <xdr:pic>
      <xdr:nvPicPr>
        <xdr:cNvPr id="12" name="Picture 11" descr="ACAD MAJOR.pn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38" y="483810"/>
          <a:ext cx="875594" cy="129561"/>
        </a:xfrm>
        <a:prstGeom prst="rect">
          <a:avLst/>
        </a:prstGeom>
        <a:ln w="12700" cmpd="sng">
          <a:solidFill>
            <a:schemeClr val="bg1"/>
          </a:solidFill>
        </a:ln>
      </xdr:spPr>
    </xdr:pic>
    <xdr:clientData/>
  </xdr:twoCellAnchor>
  <xdr:twoCellAnchor editAs="oneCell">
    <xdr:from>
      <xdr:col>3</xdr:col>
      <xdr:colOff>19050</xdr:colOff>
      <xdr:row>3</xdr:row>
      <xdr:rowOff>9526</xdr:rowOff>
    </xdr:from>
    <xdr:to>
      <xdr:col>4</xdr:col>
      <xdr:colOff>4041</xdr:colOff>
      <xdr:row>3</xdr:row>
      <xdr:rowOff>136525</xdr:rowOff>
    </xdr:to>
    <xdr:pic>
      <xdr:nvPicPr>
        <xdr:cNvPr id="13" name="Picture 12" descr="CODE.pn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352426"/>
          <a:ext cx="422275" cy="126999"/>
        </a:xfrm>
        <a:prstGeom prst="rect">
          <a:avLst/>
        </a:prstGeom>
      </xdr:spPr>
    </xdr:pic>
    <xdr:clientData/>
  </xdr:twoCellAnchor>
  <xdr:twoCellAnchor editAs="oneCell">
    <xdr:from>
      <xdr:col>5</xdr:col>
      <xdr:colOff>1007870</xdr:colOff>
      <xdr:row>3</xdr:row>
      <xdr:rowOff>15879</xdr:rowOff>
    </xdr:from>
    <xdr:to>
      <xdr:col>5</xdr:col>
      <xdr:colOff>1885708</xdr:colOff>
      <xdr:row>3</xdr:row>
      <xdr:rowOff>137798</xdr:rowOff>
    </xdr:to>
    <xdr:pic>
      <xdr:nvPicPr>
        <xdr:cNvPr id="14" name="Picture 13" descr="MAJOR NAME.png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124" y="348498"/>
          <a:ext cx="877838" cy="121919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5</xdr:row>
      <xdr:rowOff>0</xdr:rowOff>
    </xdr:from>
    <xdr:to>
      <xdr:col>5</xdr:col>
      <xdr:colOff>1829</xdr:colOff>
      <xdr:row>5</xdr:row>
      <xdr:rowOff>109732</xdr:rowOff>
    </xdr:to>
    <xdr:pic>
      <xdr:nvPicPr>
        <xdr:cNvPr id="15" name="Picture 14" descr="or.pn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050" y="381000"/>
          <a:ext cx="143261" cy="1097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49893</xdr:rowOff>
    </xdr:from>
    <xdr:to>
      <xdr:col>6</xdr:col>
      <xdr:colOff>4536</xdr:colOff>
      <xdr:row>17</xdr:row>
      <xdr:rowOff>3294</xdr:rowOff>
    </xdr:to>
    <xdr:pic>
      <xdr:nvPicPr>
        <xdr:cNvPr id="16" name="Picture 15" descr="MATH TITLE BAR.pn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43693"/>
          <a:ext cx="4678136" cy="118501"/>
        </a:xfrm>
        <a:prstGeom prst="rect">
          <a:avLst/>
        </a:prstGeom>
        <a:ln w="9525" cmpd="sng">
          <a:solidFill>
            <a:schemeClr val="bg1"/>
          </a:solidFill>
        </a:ln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6</xdr:col>
      <xdr:colOff>8466</xdr:colOff>
      <xdr:row>25</xdr:row>
      <xdr:rowOff>2417</xdr:rowOff>
    </xdr:to>
    <xdr:pic>
      <xdr:nvPicPr>
        <xdr:cNvPr id="17" name="Picture 16" descr="ALGEBRA TITLE BAR.pn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41500"/>
          <a:ext cx="4682066" cy="116717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 editAs="oneCell">
    <xdr:from>
      <xdr:col>2</xdr:col>
      <xdr:colOff>2</xdr:colOff>
      <xdr:row>32</xdr:row>
      <xdr:rowOff>0</xdr:rowOff>
    </xdr:from>
    <xdr:to>
      <xdr:col>6</xdr:col>
      <xdr:colOff>1</xdr:colOff>
      <xdr:row>33</xdr:row>
      <xdr:rowOff>2206</xdr:rowOff>
    </xdr:to>
    <xdr:pic>
      <xdr:nvPicPr>
        <xdr:cNvPr id="18" name="Picture 17" descr="CLM TITLE BAR.pn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2" y="2438400"/>
          <a:ext cx="4673599" cy="116506"/>
        </a:xfrm>
        <a:prstGeom prst="rect">
          <a:avLst/>
        </a:prstGeom>
        <a:ln w="9525" cmpd="sng">
          <a:solidFill>
            <a:schemeClr val="bg1"/>
          </a:solidFill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7</xdr:col>
      <xdr:colOff>8478</xdr:colOff>
      <xdr:row>2</xdr:row>
      <xdr:rowOff>1</xdr:rowOff>
    </xdr:to>
    <xdr:pic>
      <xdr:nvPicPr>
        <xdr:cNvPr id="19" name="Picture 18" descr="TITLE BAR.pn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6200"/>
          <a:ext cx="5291678" cy="211667"/>
        </a:xfrm>
        <a:prstGeom prst="rect">
          <a:avLst/>
        </a:prstGeom>
        <a:ln w="19050" cmpd="sng">
          <a:solidFill>
            <a:schemeClr val="bg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8467</xdr:colOff>
      <xdr:row>1</xdr:row>
      <xdr:rowOff>8464</xdr:rowOff>
    </xdr:from>
    <xdr:to>
      <xdr:col>3</xdr:col>
      <xdr:colOff>0</xdr:colOff>
      <xdr:row>2</xdr:row>
      <xdr:rowOff>6441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067" y="177797"/>
          <a:ext cx="6959600" cy="277377"/>
        </a:xfrm>
        <a:prstGeom prst="rect">
          <a:avLst/>
        </a:prstGeom>
        <a:ln w="28575" cap="flat" cmpd="sng">
          <a:solidFill>
            <a:schemeClr val="bg1"/>
          </a:solidFill>
          <a:bevel/>
        </a:ln>
      </xdr:spPr>
    </xdr:pic>
    <xdr:clientData/>
  </xdr:twoCellAnchor>
  <xdr:twoCellAnchor editAs="oneCell">
    <xdr:from>
      <xdr:col>2</xdr:col>
      <xdr:colOff>4184650</xdr:colOff>
      <xdr:row>1</xdr:row>
      <xdr:rowOff>25400</xdr:rowOff>
    </xdr:from>
    <xdr:to>
      <xdr:col>2</xdr:col>
      <xdr:colOff>4946650</xdr:colOff>
      <xdr:row>1</xdr:row>
      <xdr:rowOff>269248</xdr:rowOff>
    </xdr:to>
    <xdr:pic>
      <xdr:nvPicPr>
        <xdr:cNvPr id="4" name="Picture 3">
          <a:hlinkClick xmlns:r="http://schemas.openxmlformats.org/officeDocument/2006/relationships" r:id="rId2" tooltip="&lt; BACK TO CALCULATOR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8450" y="196850"/>
          <a:ext cx="762000" cy="243848"/>
        </a:xfrm>
        <a:prstGeom prst="rect">
          <a:avLst/>
        </a:prstGeom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30489</xdr:rowOff>
    </xdr:from>
    <xdr:to>
      <xdr:col>5</xdr:col>
      <xdr:colOff>2708</xdr:colOff>
      <xdr:row>1</xdr:row>
      <xdr:rowOff>477587</xdr:rowOff>
    </xdr:to>
    <xdr:pic>
      <xdr:nvPicPr>
        <xdr:cNvPr id="2" name="Picture 1" descr="SCORE GUIDELINES TITLE BAR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481" y="193049"/>
          <a:ext cx="10416707" cy="447098"/>
        </a:xfrm>
        <a:prstGeom prst="rect">
          <a:avLst/>
        </a:prstGeom>
        <a:ln w="34925" cmpd="sng">
          <a:solidFill>
            <a:schemeClr val="bg1"/>
          </a:solidFill>
          <a:bevel/>
        </a:ln>
      </xdr:spPr>
    </xdr:pic>
    <xdr:clientData/>
  </xdr:twoCellAnchor>
  <xdr:twoCellAnchor editAs="oneCell">
    <xdr:from>
      <xdr:col>4</xdr:col>
      <xdr:colOff>4621038</xdr:colOff>
      <xdr:row>1</xdr:row>
      <xdr:rowOff>68312</xdr:rowOff>
    </xdr:from>
    <xdr:to>
      <xdr:col>4</xdr:col>
      <xdr:colOff>5589538</xdr:colOff>
      <xdr:row>1</xdr:row>
      <xdr:rowOff>433163</xdr:rowOff>
    </xdr:to>
    <xdr:pic>
      <xdr:nvPicPr>
        <xdr:cNvPr id="3" name="Picture 2">
          <a:hlinkClick xmlns:r="http://schemas.openxmlformats.org/officeDocument/2006/relationships" r:id="rId2" tooltip="&lt; BACK TO CALCULATOR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95271" y="238064"/>
          <a:ext cx="968500" cy="364851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RowColHeaders="0" tabSelected="1" zoomScale="102" zoomScaleNormal="102" zoomScalePageLayoutView="109" workbookViewId="0">
      <selection activeCell="B3" sqref="B3"/>
    </sheetView>
  </sheetViews>
  <sheetFormatPr defaultColWidth="10.75" defaultRowHeight="12.75" x14ac:dyDescent="0.2"/>
  <cols>
    <col min="1" max="16384" width="10.75" style="53"/>
  </cols>
  <sheetData>
    <row r="1" spans="1:1" x14ac:dyDescent="0.2">
      <c r="A1" s="91"/>
    </row>
  </sheetData>
  <sheetProtection password="CC19" sheet="1" objects="1" scenarios="1" selectLockedCells="1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owColHeaders="0" zoomScale="103" zoomScaleNormal="103" zoomScalePageLayoutView="109" workbookViewId="0">
      <selection activeCell="B3" sqref="B3"/>
    </sheetView>
  </sheetViews>
  <sheetFormatPr defaultColWidth="11" defaultRowHeight="12.75" x14ac:dyDescent="0.2"/>
  <cols>
    <col min="1" max="16384" width="11" style="53"/>
  </cols>
  <sheetData/>
  <sheetProtection password="CC19" sheet="1" objects="1" scenarios="1" selectLockedCells="1"/>
  <phoneticPr fontId="4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400"/>
  <sheetViews>
    <sheetView showRowColHeaders="0" zoomScale="189" zoomScaleNormal="189" zoomScalePageLayoutView="200" workbookViewId="0">
      <selection activeCell="B8" sqref="B8"/>
    </sheetView>
  </sheetViews>
  <sheetFormatPr defaultColWidth="11" defaultRowHeight="12.75" x14ac:dyDescent="0.2"/>
  <cols>
    <col min="1" max="1" width="3.5" customWidth="1"/>
    <col min="2" max="2" width="3.375" customWidth="1"/>
    <col min="3" max="3" width="8.75" customWidth="1"/>
    <col min="4" max="4" width="5.125" customWidth="1"/>
    <col min="5" max="5" width="2.25" customWidth="1"/>
    <col min="6" max="6" width="36.375" customWidth="1"/>
    <col min="7" max="7" width="3.375" customWidth="1"/>
    <col min="8" max="8" width="3.5" style="26" customWidth="1"/>
    <col min="9" max="156" width="11" style="53"/>
  </cols>
  <sheetData>
    <row r="1" spans="1:8" ht="6" customHeight="1" thickTop="1" x14ac:dyDescent="0.2">
      <c r="A1" s="38"/>
      <c r="B1" s="39"/>
      <c r="C1" s="39"/>
      <c r="D1" s="39"/>
      <c r="E1" s="39"/>
      <c r="F1" s="39"/>
      <c r="G1" s="39"/>
      <c r="H1" s="40"/>
    </row>
    <row r="2" spans="1:8" ht="17.100000000000001" customHeight="1" x14ac:dyDescent="0.2">
      <c r="A2" s="41"/>
      <c r="B2" s="36" t="s">
        <v>232</v>
      </c>
      <c r="C2" s="36"/>
      <c r="D2" s="36"/>
      <c r="E2" s="36"/>
      <c r="F2" s="36"/>
      <c r="G2" s="36"/>
      <c r="H2" s="42"/>
    </row>
    <row r="3" spans="1:8" ht="3.95" customHeight="1" x14ac:dyDescent="0.2">
      <c r="A3" s="43"/>
      <c r="B3" s="1"/>
      <c r="C3" s="1"/>
      <c r="D3" s="1"/>
      <c r="E3" s="1"/>
      <c r="F3" s="1" t="s">
        <v>227</v>
      </c>
      <c r="G3" s="1"/>
      <c r="H3" s="42"/>
    </row>
    <row r="4" spans="1:8" ht="12" customHeight="1" x14ac:dyDescent="0.2">
      <c r="A4" s="43"/>
      <c r="B4" s="1"/>
      <c r="C4" s="1"/>
      <c r="D4" s="36" t="s">
        <v>239</v>
      </c>
      <c r="E4" s="33"/>
      <c r="F4" s="36" t="s">
        <v>240</v>
      </c>
      <c r="G4" s="1"/>
      <c r="H4" s="42"/>
    </row>
    <row r="5" spans="1:8" ht="1.5" customHeight="1" thickBot="1" x14ac:dyDescent="0.25">
      <c r="A5" s="43"/>
      <c r="B5" s="1"/>
      <c r="C5" s="1"/>
      <c r="D5" s="1"/>
      <c r="E5" s="1"/>
      <c r="F5" s="1"/>
      <c r="G5" s="1"/>
      <c r="H5" s="42"/>
    </row>
    <row r="6" spans="1:8" ht="9" customHeight="1" thickTop="1" thickBot="1" x14ac:dyDescent="0.25">
      <c r="A6" s="43"/>
      <c r="B6" s="105" t="s">
        <v>236</v>
      </c>
      <c r="C6" s="106"/>
      <c r="D6" s="35"/>
      <c r="E6" s="36" t="s">
        <v>237</v>
      </c>
      <c r="F6" s="107"/>
      <c r="G6" s="108"/>
      <c r="H6" s="42"/>
    </row>
    <row r="7" spans="1:8" ht="6" customHeight="1" thickTop="1" thickBot="1" x14ac:dyDescent="0.25">
      <c r="A7" s="44" t="str">
        <f>IF(ISERROR(VLOOKUP(D6,'ACADEMIC MAJORS &amp; CODES'!$G$4:$H$102,2,0)),"Y",VLOOKUP(D6,'ACADEMIC MAJORS &amp; CODES'!$G$4:$H$102,2,0))</f>
        <v>Y</v>
      </c>
      <c r="B7" s="36" t="str">
        <f>IF(ISERROR(VLOOKUP(F6,'ACADEMIC MAJORS &amp; CODES'!E4:F102,2,0)),"Y",VLOOKUP(F6,'ACADEMIC MAJORS &amp; CODES'!E4:F102,2,0))</f>
        <v>Y</v>
      </c>
      <c r="C7" s="36" t="str">
        <f>IF(D6&gt;1, A7,B7)</f>
        <v>Y</v>
      </c>
      <c r="D7" s="1"/>
      <c r="E7" s="1"/>
      <c r="F7" s="1"/>
      <c r="G7" s="1"/>
      <c r="H7" s="42"/>
    </row>
    <row r="8" spans="1:8" ht="10.5" customHeight="1" thickTop="1" thickBot="1" x14ac:dyDescent="0.25">
      <c r="A8" s="43"/>
      <c r="B8" s="34"/>
      <c r="C8" s="36" t="s">
        <v>228</v>
      </c>
      <c r="D8" s="37"/>
      <c r="E8" s="37"/>
      <c r="F8" s="37"/>
      <c r="G8" s="37"/>
      <c r="H8" s="42"/>
    </row>
    <row r="9" spans="1:8" ht="3.75" customHeight="1" thickTop="1" thickBot="1" x14ac:dyDescent="0.25">
      <c r="A9" s="43"/>
      <c r="B9" s="1"/>
      <c r="C9" s="29"/>
      <c r="D9" s="37"/>
      <c r="E9" s="37"/>
      <c r="F9" s="37" t="s">
        <v>244</v>
      </c>
      <c r="G9" s="37"/>
      <c r="H9" s="42"/>
    </row>
    <row r="10" spans="1:8" ht="10.5" customHeight="1" thickTop="1" thickBot="1" x14ac:dyDescent="0.25">
      <c r="A10" s="43"/>
      <c r="B10" s="34"/>
      <c r="C10" s="36" t="s">
        <v>229</v>
      </c>
      <c r="D10" s="37"/>
      <c r="E10" s="37"/>
      <c r="F10" s="37"/>
      <c r="G10" s="37"/>
      <c r="H10" s="42"/>
    </row>
    <row r="11" spans="1:8" ht="3.75" customHeight="1" thickTop="1" thickBot="1" x14ac:dyDescent="0.25">
      <c r="A11" s="43"/>
      <c r="B11" s="1"/>
      <c r="C11" s="29"/>
      <c r="D11" s="37"/>
      <c r="E11" s="37"/>
      <c r="F11" s="37"/>
      <c r="G11" s="37"/>
      <c r="H11" s="42"/>
    </row>
    <row r="12" spans="1:8" ht="10.5" customHeight="1" thickTop="1" thickBot="1" x14ac:dyDescent="0.25">
      <c r="A12" s="43"/>
      <c r="B12" s="34"/>
      <c r="C12" s="36" t="s">
        <v>230</v>
      </c>
      <c r="D12" s="37"/>
      <c r="E12" s="37"/>
      <c r="F12" s="37"/>
      <c r="G12" s="37"/>
      <c r="H12" s="42"/>
    </row>
    <row r="13" spans="1:8" ht="3.75" customHeight="1" thickTop="1" thickBot="1" x14ac:dyDescent="0.25">
      <c r="A13" s="43"/>
      <c r="B13" s="1"/>
      <c r="C13" s="29"/>
      <c r="D13" s="37"/>
      <c r="E13" s="37"/>
      <c r="F13" s="37"/>
      <c r="G13" s="37"/>
      <c r="H13" s="42"/>
    </row>
    <row r="14" spans="1:8" ht="10.5" customHeight="1" thickTop="1" thickBot="1" x14ac:dyDescent="0.25">
      <c r="A14" s="43"/>
      <c r="B14" s="34"/>
      <c r="C14" s="36" t="s">
        <v>231</v>
      </c>
      <c r="D14" s="37"/>
      <c r="E14" s="37"/>
      <c r="F14" s="37"/>
      <c r="G14" s="37"/>
      <c r="H14" s="42"/>
    </row>
    <row r="15" spans="1:8" ht="6" customHeight="1" thickTop="1" thickBot="1" x14ac:dyDescent="0.25">
      <c r="A15" s="43"/>
      <c r="B15" s="32"/>
      <c r="C15" s="29"/>
      <c r="D15" s="29"/>
      <c r="E15" s="29"/>
      <c r="F15" s="30"/>
      <c r="G15" s="1"/>
      <c r="H15" s="42"/>
    </row>
    <row r="16" spans="1:8" ht="4.3499999999999996" customHeight="1" thickTop="1" thickBot="1" x14ac:dyDescent="0.25">
      <c r="A16" s="43"/>
      <c r="B16" s="6"/>
      <c r="C16" s="7"/>
      <c r="D16" s="7"/>
      <c r="E16" s="7"/>
      <c r="F16" s="7"/>
      <c r="G16" s="2"/>
      <c r="H16" s="42">
        <f>IF((B14&gt;=530),("PLACEMENT TESTING EXEMPTION - MAT-110 or MAT-124 or MAT-117 or Any Lower Level MATH"),(H17))</f>
        <v>0</v>
      </c>
    </row>
    <row r="17" spans="1:8" ht="9.75" customHeight="1" thickBot="1" x14ac:dyDescent="0.3">
      <c r="A17" s="43"/>
      <c r="B17" s="8"/>
      <c r="C17" s="102" t="s">
        <v>233</v>
      </c>
      <c r="D17" s="103"/>
      <c r="E17" s="103"/>
      <c r="F17" s="104"/>
      <c r="G17" s="3"/>
      <c r="H17" s="42">
        <f>IF(AND(B8&gt;=69,B8&lt;=120),("PASSING SCORE - No Developmental Basic Math Required"),H18)</f>
        <v>0</v>
      </c>
    </row>
    <row r="18" spans="1:8" ht="3.95" customHeight="1" thickBot="1" x14ac:dyDescent="0.25">
      <c r="A18" s="43"/>
      <c r="B18" s="9"/>
      <c r="C18" s="12"/>
      <c r="D18" s="12"/>
      <c r="E18" s="12"/>
      <c r="F18" s="12"/>
      <c r="G18" s="3"/>
      <c r="H18" s="42">
        <f>IF(AND(B8&lt;=68,B8&gt;=54),(H19),(H20))</f>
        <v>0</v>
      </c>
    </row>
    <row r="19" spans="1:8" ht="9.75" customHeight="1" thickTop="1" thickBot="1" x14ac:dyDescent="0.25">
      <c r="A19" s="43"/>
      <c r="B19" s="10"/>
      <c r="C19" s="99">
        <f>IF((B14&gt;=530),("PLACEMENT TESTING EXEMPTION - MAT-110 or MAT-124 or MAT-117 or Any Lower Level MATH"),(H17))</f>
        <v>0</v>
      </c>
      <c r="D19" s="100"/>
      <c r="E19" s="100"/>
      <c r="F19" s="101"/>
      <c r="G19" s="4"/>
      <c r="H19" s="45" t="str">
        <f>IF(AND(B10&gt;=63,B10&lt;=75),("MAT-009 or MAT-060 or MAT-011"),(IF(AND(B10&gt;=76,B10&lt;=120),("MAT-009 or MAT-011"),("MAT-060 or MAT-050 or MAT-009 or MAT-011"))))</f>
        <v>MAT-060 or MAT-050 or MAT-009 or MAT-011</v>
      </c>
    </row>
    <row r="20" spans="1:8" ht="6" customHeight="1" thickTop="1" x14ac:dyDescent="0.2">
      <c r="A20" s="43"/>
      <c r="B20" s="10"/>
      <c r="C20" s="115">
        <f>IF(C21="Take COLLEGE LEVEL MATH Test","and/or",(IF(C21="RE-TEST for BASIC MATH","or",0)))</f>
        <v>0</v>
      </c>
      <c r="D20" s="115"/>
      <c r="E20" s="115"/>
      <c r="F20" s="115"/>
      <c r="G20" s="4"/>
      <c r="H20" s="46">
        <f>IF(AND(B8&gt;=44,B8&lt;=53),(H21),(IF(AND(B8&gt;=20,B8&lt;=43),("MAT-011"),0)))</f>
        <v>0</v>
      </c>
    </row>
    <row r="21" spans="1:8" ht="9.75" customHeight="1" x14ac:dyDescent="0.2">
      <c r="A21" s="43"/>
      <c r="B21" s="10"/>
      <c r="C21" s="112">
        <f>IF(C19=("PLACEMENT TESTING EXEMPTION - MAT-110 or MAT-124 or MAT-117 or Any Lower Level MATH"),("Take COLLEGE LEVEL MATH Test"),(IF(AND((LEFT(C19,3))="MAT",$B$10&gt;=76),"RE-TEST for BASIC MATH",(IF(AND(C19="MAT-050 or MAT-011",$B$10&gt;=76),"RE-TEST for BASIC MATH",(IF(AND(C19="MAT-009 or MAT-060 or MAT-050 or MAT-011",$B$10&gt;=76),"RE-TEST for BASIC MATH",0)))))))</f>
        <v>0</v>
      </c>
      <c r="D21" s="113"/>
      <c r="E21" s="113"/>
      <c r="F21" s="114"/>
      <c r="G21" s="4"/>
      <c r="H21" s="46" t="str">
        <f>IF(AND(B10&gt;=63,B10&lt;=120),("MAT-011"),("MAT-050 or MAT-011"))</f>
        <v>MAT-050 or MAT-011</v>
      </c>
    </row>
    <row r="22" spans="1:8" ht="4.3499999999999996" customHeight="1" thickBot="1" x14ac:dyDescent="0.25">
      <c r="A22" s="43"/>
      <c r="B22" s="11"/>
      <c r="C22" s="13"/>
      <c r="D22" s="13"/>
      <c r="E22" s="13"/>
      <c r="F22" s="13"/>
      <c r="G22" s="5"/>
      <c r="H22" s="47">
        <f>IF(AND(B10&gt;=20,B10&lt;=52),("MAT-060 or MAT-050 or MAT-009 or MAT-011"),0)</f>
        <v>0</v>
      </c>
    </row>
    <row r="23" spans="1:8" ht="4.7" customHeight="1" thickTop="1" thickBot="1" x14ac:dyDescent="0.25">
      <c r="A23" s="43"/>
      <c r="B23" s="16"/>
      <c r="C23" s="16"/>
      <c r="D23" s="16"/>
      <c r="E23" s="16"/>
      <c r="F23" s="16"/>
      <c r="G23" s="16"/>
      <c r="H23" s="42"/>
    </row>
    <row r="24" spans="1:8" ht="4.3499999999999996" customHeight="1" thickTop="1" thickBot="1" x14ac:dyDescent="0.25">
      <c r="A24" s="43"/>
      <c r="B24" s="6"/>
      <c r="C24" s="7"/>
      <c r="D24" s="7"/>
      <c r="E24" s="7"/>
      <c r="F24" s="7"/>
      <c r="G24" s="2"/>
      <c r="H24" s="42" t="str">
        <f>IF(C7="N","Eligible for MAT-120/MAT-130/MAT-108 (!MAT-016 NOT SATISFIED!)","MAT-016")</f>
        <v>MAT-016</v>
      </c>
    </row>
    <row r="25" spans="1:8" ht="9.75" customHeight="1" thickBot="1" x14ac:dyDescent="0.3">
      <c r="A25" s="43"/>
      <c r="B25" s="8"/>
      <c r="C25" s="102" t="s">
        <v>234</v>
      </c>
      <c r="D25" s="103"/>
      <c r="E25" s="103"/>
      <c r="F25" s="104"/>
      <c r="G25" s="24"/>
      <c r="H25" s="48" t="str">
        <f>IF(C7="N","Eligible for MAT-120/MAT-130/MAT-108 (!MAT-016 NOT SATISFIED!) &gt; Upon Completion of MAT-011 Requirement","MAT-016 &gt; Upon Completion of MAT-011 Requirement")</f>
        <v>MAT-016 &gt; Upon Completion of MAT-011 Requirement</v>
      </c>
    </row>
    <row r="26" spans="1:8" ht="3.95" customHeight="1" thickBot="1" x14ac:dyDescent="0.25">
      <c r="A26" s="43"/>
      <c r="B26" s="19">
        <f>IF(AND(B10&gt;=76,B10&lt;=120),("PASSING SCORE - No Developmental Algebra Required"),C26)</f>
        <v>0</v>
      </c>
      <c r="C26" s="18">
        <f>IF(AND(B14&gt;=500,B14&lt;=520),(IF(AND(B10&gt;=63,B10&lt;=75),("MAT-110 or MAT-124 or MAT-117 or Any Lower Level MATH"),(G26))),(G26))</f>
        <v>0</v>
      </c>
      <c r="D26" s="18"/>
      <c r="E26" s="18"/>
      <c r="F26" s="18"/>
      <c r="G26" s="17">
        <f>IF((B8&gt;=69),(IF(AND(B10&gt;=20,B10&lt;=52),"MAT-014 or MAT-060",IF(AND(B10&gt;=53,B10&lt;=62),"MAT-010 or MAT-060 or MAT-014",IF(AND(B10&gt;=63,B10&lt;=75),H24,IF(AND(B10&gt;=76,B10&lt;=120),"PASSING SCORE - No Developmental Algebra Required",0))))),(IF(AND(B10&gt;=20,B10&lt;=52),"MAT-014 &gt; Upon Completion of MAT-011 Requirement",IF(AND(B10&gt;=53,B10&lt;=62),"MAT-010 or MAT-014 &gt; Upon Completion of MAT-011 Requirement",IF(AND(B10&gt;=63,B10&lt;=75),H25,IF(AND(B10&gt;=76,B10&lt;=120),"PASSING SCORE - No Developmental Algebra Required &gt; Complete of MAT-011 Requirement",0))))))</f>
        <v>0</v>
      </c>
      <c r="H26" s="42"/>
    </row>
    <row r="27" spans="1:8" ht="9.75" customHeight="1" thickTop="1" thickBot="1" x14ac:dyDescent="0.25">
      <c r="A27" s="43"/>
      <c r="B27" s="10"/>
      <c r="C27" s="99">
        <f>IF(AND(B14&gt;=530),("PLACEMENT TESTING EXEMPTION - MAT-110 or MAT-124 or MAT-117 or Any Lower Level MATH"),$B$26)</f>
        <v>0</v>
      </c>
      <c r="D27" s="100"/>
      <c r="E27" s="100"/>
      <c r="F27" s="101"/>
      <c r="G27" s="25"/>
      <c r="H27" s="42"/>
    </row>
    <row r="28" spans="1:8" ht="6" customHeight="1" thickTop="1" x14ac:dyDescent="0.2">
      <c r="A28" s="43"/>
      <c r="B28" s="10"/>
      <c r="C28" s="116">
        <f>IF(C29="Take COLLEGE LEVEL MATH Test","and/or",0)</f>
        <v>0</v>
      </c>
      <c r="D28" s="116"/>
      <c r="E28" s="116"/>
      <c r="F28" s="116"/>
      <c r="G28" s="4"/>
      <c r="H28" s="42"/>
    </row>
    <row r="29" spans="1:8" ht="9.75" customHeight="1" x14ac:dyDescent="0.2">
      <c r="A29" s="43"/>
      <c r="B29" s="10"/>
      <c r="C29" s="112">
        <f>IF(C27=("PLACEMENT TESTING EXEMPTION - MAT-110 or MAT-124 or MAT-117 or Any Lower Level MATH"),("Take COLLEGE LEVEL MATH Test"),(IF(AND(C19="PASSING SCORE - No Developmental Basic Math Required",C27="PASSING SCORE - No Developmental Algebra Required"),"Take COLLEGE LEVEL MATH Test",0)))</f>
        <v>0</v>
      </c>
      <c r="D29" s="113"/>
      <c r="E29" s="113"/>
      <c r="F29" s="117"/>
      <c r="G29" s="4"/>
      <c r="H29" s="42"/>
    </row>
    <row r="30" spans="1:8" ht="4.3499999999999996" customHeight="1" thickBot="1" x14ac:dyDescent="0.25">
      <c r="A30" s="43"/>
      <c r="B30" s="11"/>
      <c r="C30" s="13"/>
      <c r="D30" s="13"/>
      <c r="E30" s="13"/>
      <c r="F30" s="13"/>
      <c r="G30" s="5"/>
      <c r="H30" s="42"/>
    </row>
    <row r="31" spans="1:8" ht="4.7" customHeight="1" thickTop="1" thickBot="1" x14ac:dyDescent="0.25">
      <c r="A31" s="43"/>
      <c r="B31" s="1"/>
      <c r="C31" s="1"/>
      <c r="D31" s="1"/>
      <c r="E31" s="1"/>
      <c r="F31" s="1"/>
      <c r="G31" s="1"/>
      <c r="H31" s="42"/>
    </row>
    <row r="32" spans="1:8" ht="4.3499999999999996" customHeight="1" thickTop="1" thickBot="1" x14ac:dyDescent="0.25">
      <c r="A32" s="43"/>
      <c r="B32" s="6"/>
      <c r="C32" s="7"/>
      <c r="D32" s="7"/>
      <c r="E32" s="7"/>
      <c r="F32" s="7"/>
      <c r="G32" s="2"/>
      <c r="H32" s="42"/>
    </row>
    <row r="33" spans="1:8" ht="9.75" customHeight="1" thickBot="1" x14ac:dyDescent="0.3">
      <c r="A33" s="43"/>
      <c r="B33" s="8"/>
      <c r="C33" s="102" t="s">
        <v>235</v>
      </c>
      <c r="D33" s="103"/>
      <c r="E33" s="103"/>
      <c r="F33" s="104"/>
      <c r="G33" s="3"/>
      <c r="H33" s="42"/>
    </row>
    <row r="34" spans="1:8" ht="3.95" customHeight="1" thickBot="1" x14ac:dyDescent="0.25">
      <c r="A34" s="43"/>
      <c r="B34" s="9"/>
      <c r="C34" s="12"/>
      <c r="D34" s="12"/>
      <c r="E34" s="12"/>
      <c r="F34" s="12"/>
      <c r="G34" s="3"/>
      <c r="H34" s="42"/>
    </row>
    <row r="35" spans="1:8" ht="9.75" customHeight="1" thickTop="1" thickBot="1" x14ac:dyDescent="0.25">
      <c r="A35" s="43"/>
      <c r="B35" s="10"/>
      <c r="C35" s="109">
        <f>IF(AND(B12&gt;=20,B12&lt;=49),"MAT-110 or MAT-124 or MAT-117 or Any Lower Level MATH",IF(AND(B12&gt;=50,B12&lt;=69),"MAT-123 or MAT-118 or Any Lower Level MATH",IF(AND(B12&gt;=70,B12&lt;=120),"MAT-131 or Any Lower Level MATH",0)))</f>
        <v>0</v>
      </c>
      <c r="D35" s="110"/>
      <c r="E35" s="110"/>
      <c r="F35" s="111"/>
      <c r="G35" s="4"/>
      <c r="H35" s="49"/>
    </row>
    <row r="36" spans="1:8" ht="18" hidden="1" customHeight="1" thickTop="1" thickBot="1" x14ac:dyDescent="0.25">
      <c r="A36" s="43"/>
      <c r="B36" s="10"/>
      <c r="C36" s="14">
        <f>IF(C37="RE-TEST for BASIC MATH","or",0)</f>
        <v>0</v>
      </c>
      <c r="D36" s="14"/>
      <c r="E36" s="14"/>
      <c r="F36" s="14"/>
      <c r="G36" s="4"/>
      <c r="H36" s="49"/>
    </row>
    <row r="37" spans="1:8" ht="29.1" hidden="1" customHeight="1" thickTop="1" thickBot="1" x14ac:dyDescent="0.25">
      <c r="A37" s="43"/>
      <c r="B37" s="10"/>
      <c r="C37" s="15">
        <f>IF(AND(C35="MAT-011",$B$10&gt;=76),"RE-TEST for BASIC MATH",(IF(AND(C35="MAT-050 or MAT-011",$B$10&gt;=76),"RE-TEST for BASIC MATH",(IF(AND(C35="MAT-009 or MAT-060 or MAT-050 or MAT-011",$B$10&gt;=76),"RE-TEST for BASIC MATH",0)))))</f>
        <v>0</v>
      </c>
      <c r="D37" s="23"/>
      <c r="E37" s="23"/>
      <c r="F37" s="23"/>
      <c r="G37" s="4"/>
      <c r="H37" s="49"/>
    </row>
    <row r="38" spans="1:8" ht="4.3499999999999996" customHeight="1" thickTop="1" thickBot="1" x14ac:dyDescent="0.25">
      <c r="A38" s="43"/>
      <c r="B38" s="11"/>
      <c r="C38" s="13"/>
      <c r="D38" s="13"/>
      <c r="E38" s="13"/>
      <c r="F38" s="13"/>
      <c r="G38" s="5"/>
      <c r="H38" s="42"/>
    </row>
    <row r="39" spans="1:8" ht="9.75" customHeight="1" thickTop="1" thickBot="1" x14ac:dyDescent="0.25">
      <c r="A39" s="50"/>
      <c r="B39" s="51"/>
      <c r="C39" s="51"/>
      <c r="D39" s="51"/>
      <c r="E39" s="51"/>
      <c r="F39" s="51"/>
      <c r="G39" s="51"/>
      <c r="H39" s="52"/>
    </row>
    <row r="40" spans="1:8" s="53" customFormat="1" ht="13.5" thickTop="1" x14ac:dyDescent="0.2">
      <c r="H40" s="92"/>
    </row>
    <row r="41" spans="1:8" s="53" customFormat="1" x14ac:dyDescent="0.2">
      <c r="H41" s="92"/>
    </row>
    <row r="42" spans="1:8" s="53" customFormat="1" x14ac:dyDescent="0.2">
      <c r="H42" s="92"/>
    </row>
    <row r="43" spans="1:8" s="53" customFormat="1" x14ac:dyDescent="0.2">
      <c r="H43" s="92"/>
    </row>
    <row r="44" spans="1:8" s="53" customFormat="1" x14ac:dyDescent="0.2">
      <c r="H44" s="92"/>
    </row>
    <row r="45" spans="1:8" s="53" customFormat="1" x14ac:dyDescent="0.2">
      <c r="H45" s="92"/>
    </row>
    <row r="46" spans="1:8" s="53" customFormat="1" x14ac:dyDescent="0.2">
      <c r="H46" s="92"/>
    </row>
    <row r="47" spans="1:8" s="53" customFormat="1" x14ac:dyDescent="0.2">
      <c r="H47" s="92"/>
    </row>
    <row r="48" spans="1:8" s="53" customFormat="1" x14ac:dyDescent="0.2">
      <c r="H48" s="92"/>
    </row>
    <row r="49" spans="8:8" s="53" customFormat="1" x14ac:dyDescent="0.2">
      <c r="H49" s="92"/>
    </row>
    <row r="50" spans="8:8" s="53" customFormat="1" x14ac:dyDescent="0.2">
      <c r="H50" s="92"/>
    </row>
    <row r="51" spans="8:8" s="53" customFormat="1" x14ac:dyDescent="0.2">
      <c r="H51" s="92"/>
    </row>
    <row r="52" spans="8:8" s="53" customFormat="1" x14ac:dyDescent="0.2">
      <c r="H52" s="92"/>
    </row>
    <row r="53" spans="8:8" s="53" customFormat="1" x14ac:dyDescent="0.2">
      <c r="H53" s="92"/>
    </row>
    <row r="54" spans="8:8" s="53" customFormat="1" x14ac:dyDescent="0.2">
      <c r="H54" s="92"/>
    </row>
    <row r="55" spans="8:8" s="53" customFormat="1" x14ac:dyDescent="0.2">
      <c r="H55" s="92"/>
    </row>
    <row r="56" spans="8:8" s="53" customFormat="1" x14ac:dyDescent="0.2">
      <c r="H56" s="92"/>
    </row>
    <row r="57" spans="8:8" s="53" customFormat="1" x14ac:dyDescent="0.2">
      <c r="H57" s="92"/>
    </row>
    <row r="58" spans="8:8" s="53" customFormat="1" x14ac:dyDescent="0.2">
      <c r="H58" s="92"/>
    </row>
    <row r="59" spans="8:8" s="53" customFormat="1" x14ac:dyDescent="0.2">
      <c r="H59" s="92"/>
    </row>
    <row r="60" spans="8:8" s="53" customFormat="1" x14ac:dyDescent="0.2">
      <c r="H60" s="92"/>
    </row>
    <row r="61" spans="8:8" s="53" customFormat="1" x14ac:dyDescent="0.2">
      <c r="H61" s="92"/>
    </row>
    <row r="62" spans="8:8" s="53" customFormat="1" x14ac:dyDescent="0.2">
      <c r="H62" s="92"/>
    </row>
    <row r="63" spans="8:8" s="53" customFormat="1" x14ac:dyDescent="0.2">
      <c r="H63" s="92"/>
    </row>
    <row r="64" spans="8:8" s="53" customFormat="1" x14ac:dyDescent="0.2">
      <c r="H64" s="92"/>
    </row>
    <row r="65" spans="8:8" s="53" customFormat="1" x14ac:dyDescent="0.2">
      <c r="H65" s="92"/>
    </row>
    <row r="66" spans="8:8" s="53" customFormat="1" x14ac:dyDescent="0.2">
      <c r="H66" s="92"/>
    </row>
    <row r="67" spans="8:8" s="53" customFormat="1" x14ac:dyDescent="0.2">
      <c r="H67" s="92"/>
    </row>
    <row r="68" spans="8:8" s="53" customFormat="1" x14ac:dyDescent="0.2">
      <c r="H68" s="92"/>
    </row>
    <row r="69" spans="8:8" s="53" customFormat="1" x14ac:dyDescent="0.2">
      <c r="H69" s="92"/>
    </row>
    <row r="70" spans="8:8" s="53" customFormat="1" x14ac:dyDescent="0.2">
      <c r="H70" s="92"/>
    </row>
    <row r="71" spans="8:8" s="53" customFormat="1" x14ac:dyDescent="0.2">
      <c r="H71" s="92"/>
    </row>
    <row r="72" spans="8:8" s="53" customFormat="1" x14ac:dyDescent="0.2">
      <c r="H72" s="92"/>
    </row>
    <row r="73" spans="8:8" s="53" customFormat="1" x14ac:dyDescent="0.2">
      <c r="H73" s="92"/>
    </row>
    <row r="74" spans="8:8" s="53" customFormat="1" x14ac:dyDescent="0.2">
      <c r="H74" s="92"/>
    </row>
    <row r="75" spans="8:8" s="53" customFormat="1" x14ac:dyDescent="0.2">
      <c r="H75" s="92"/>
    </row>
    <row r="76" spans="8:8" s="53" customFormat="1" x14ac:dyDescent="0.2">
      <c r="H76" s="92"/>
    </row>
    <row r="77" spans="8:8" s="53" customFormat="1" x14ac:dyDescent="0.2">
      <c r="H77" s="92"/>
    </row>
    <row r="78" spans="8:8" s="53" customFormat="1" x14ac:dyDescent="0.2">
      <c r="H78" s="92"/>
    </row>
    <row r="79" spans="8:8" s="53" customFormat="1" x14ac:dyDescent="0.2">
      <c r="H79" s="92"/>
    </row>
    <row r="80" spans="8:8" s="53" customFormat="1" x14ac:dyDescent="0.2">
      <c r="H80" s="92"/>
    </row>
    <row r="81" spans="8:8" s="53" customFormat="1" x14ac:dyDescent="0.2">
      <c r="H81" s="92"/>
    </row>
    <row r="82" spans="8:8" s="53" customFormat="1" x14ac:dyDescent="0.2">
      <c r="H82" s="92"/>
    </row>
    <row r="83" spans="8:8" s="53" customFormat="1" x14ac:dyDescent="0.2">
      <c r="H83" s="92"/>
    </row>
    <row r="84" spans="8:8" s="53" customFormat="1" x14ac:dyDescent="0.2">
      <c r="H84" s="92"/>
    </row>
    <row r="85" spans="8:8" s="53" customFormat="1" x14ac:dyDescent="0.2">
      <c r="H85" s="92"/>
    </row>
    <row r="86" spans="8:8" s="53" customFormat="1" x14ac:dyDescent="0.2">
      <c r="H86" s="92"/>
    </row>
    <row r="87" spans="8:8" s="53" customFormat="1" x14ac:dyDescent="0.2">
      <c r="H87" s="92"/>
    </row>
    <row r="88" spans="8:8" s="53" customFormat="1" x14ac:dyDescent="0.2">
      <c r="H88" s="92"/>
    </row>
    <row r="89" spans="8:8" s="53" customFormat="1" x14ac:dyDescent="0.2">
      <c r="H89" s="92"/>
    </row>
    <row r="90" spans="8:8" s="53" customFormat="1" x14ac:dyDescent="0.2">
      <c r="H90" s="92"/>
    </row>
    <row r="91" spans="8:8" s="53" customFormat="1" x14ac:dyDescent="0.2">
      <c r="H91" s="92"/>
    </row>
    <row r="92" spans="8:8" s="53" customFormat="1" x14ac:dyDescent="0.2">
      <c r="H92" s="92"/>
    </row>
    <row r="93" spans="8:8" s="53" customFormat="1" x14ac:dyDescent="0.2">
      <c r="H93" s="92"/>
    </row>
    <row r="94" spans="8:8" s="53" customFormat="1" x14ac:dyDescent="0.2">
      <c r="H94" s="92"/>
    </row>
    <row r="95" spans="8:8" s="53" customFormat="1" x14ac:dyDescent="0.2">
      <c r="H95" s="92"/>
    </row>
    <row r="96" spans="8:8" s="53" customFormat="1" x14ac:dyDescent="0.2">
      <c r="H96" s="92"/>
    </row>
    <row r="97" spans="8:8" s="53" customFormat="1" x14ac:dyDescent="0.2">
      <c r="H97" s="92"/>
    </row>
    <row r="98" spans="8:8" s="53" customFormat="1" x14ac:dyDescent="0.2">
      <c r="H98" s="92"/>
    </row>
    <row r="99" spans="8:8" s="53" customFormat="1" x14ac:dyDescent="0.2">
      <c r="H99" s="92"/>
    </row>
    <row r="100" spans="8:8" s="53" customFormat="1" x14ac:dyDescent="0.2">
      <c r="H100" s="92"/>
    </row>
    <row r="101" spans="8:8" s="53" customFormat="1" x14ac:dyDescent="0.2">
      <c r="H101" s="92"/>
    </row>
    <row r="102" spans="8:8" s="53" customFormat="1" x14ac:dyDescent="0.2">
      <c r="H102" s="92"/>
    </row>
    <row r="103" spans="8:8" s="53" customFormat="1" x14ac:dyDescent="0.2">
      <c r="H103" s="92"/>
    </row>
    <row r="104" spans="8:8" s="53" customFormat="1" x14ac:dyDescent="0.2">
      <c r="H104" s="92"/>
    </row>
    <row r="105" spans="8:8" s="53" customFormat="1" x14ac:dyDescent="0.2">
      <c r="H105" s="92"/>
    </row>
    <row r="106" spans="8:8" s="53" customFormat="1" x14ac:dyDescent="0.2">
      <c r="H106" s="92"/>
    </row>
    <row r="107" spans="8:8" s="53" customFormat="1" x14ac:dyDescent="0.2">
      <c r="H107" s="92"/>
    </row>
    <row r="108" spans="8:8" s="53" customFormat="1" x14ac:dyDescent="0.2">
      <c r="H108" s="92"/>
    </row>
    <row r="109" spans="8:8" s="53" customFormat="1" x14ac:dyDescent="0.2">
      <c r="H109" s="92"/>
    </row>
    <row r="110" spans="8:8" s="53" customFormat="1" x14ac:dyDescent="0.2">
      <c r="H110" s="92"/>
    </row>
    <row r="111" spans="8:8" s="53" customFormat="1" x14ac:dyDescent="0.2">
      <c r="H111" s="92"/>
    </row>
    <row r="112" spans="8:8" s="53" customFormat="1" x14ac:dyDescent="0.2">
      <c r="H112" s="92"/>
    </row>
    <row r="113" spans="8:8" s="53" customFormat="1" x14ac:dyDescent="0.2">
      <c r="H113" s="92"/>
    </row>
    <row r="114" spans="8:8" s="53" customFormat="1" x14ac:dyDescent="0.2">
      <c r="H114" s="92"/>
    </row>
    <row r="115" spans="8:8" s="53" customFormat="1" x14ac:dyDescent="0.2">
      <c r="H115" s="92"/>
    </row>
    <row r="116" spans="8:8" s="53" customFormat="1" x14ac:dyDescent="0.2">
      <c r="H116" s="92"/>
    </row>
    <row r="117" spans="8:8" s="53" customFormat="1" x14ac:dyDescent="0.2">
      <c r="H117" s="92"/>
    </row>
    <row r="118" spans="8:8" s="53" customFormat="1" x14ac:dyDescent="0.2">
      <c r="H118" s="92"/>
    </row>
    <row r="119" spans="8:8" s="53" customFormat="1" x14ac:dyDescent="0.2">
      <c r="H119" s="92"/>
    </row>
    <row r="120" spans="8:8" s="53" customFormat="1" x14ac:dyDescent="0.2">
      <c r="H120" s="92"/>
    </row>
    <row r="121" spans="8:8" s="53" customFormat="1" x14ac:dyDescent="0.2">
      <c r="H121" s="92"/>
    </row>
    <row r="122" spans="8:8" s="53" customFormat="1" x14ac:dyDescent="0.2">
      <c r="H122" s="92"/>
    </row>
    <row r="123" spans="8:8" s="53" customFormat="1" x14ac:dyDescent="0.2">
      <c r="H123" s="92"/>
    </row>
    <row r="124" spans="8:8" s="53" customFormat="1" x14ac:dyDescent="0.2">
      <c r="H124" s="92"/>
    </row>
    <row r="125" spans="8:8" s="53" customFormat="1" x14ac:dyDescent="0.2">
      <c r="H125" s="92"/>
    </row>
    <row r="126" spans="8:8" s="53" customFormat="1" x14ac:dyDescent="0.2">
      <c r="H126" s="92"/>
    </row>
    <row r="127" spans="8:8" s="53" customFormat="1" x14ac:dyDescent="0.2">
      <c r="H127" s="92"/>
    </row>
    <row r="128" spans="8:8" s="53" customFormat="1" x14ac:dyDescent="0.2">
      <c r="H128" s="92"/>
    </row>
    <row r="129" spans="8:8" s="53" customFormat="1" x14ac:dyDescent="0.2">
      <c r="H129" s="92"/>
    </row>
    <row r="130" spans="8:8" s="53" customFormat="1" x14ac:dyDescent="0.2">
      <c r="H130" s="92"/>
    </row>
    <row r="131" spans="8:8" s="53" customFormat="1" x14ac:dyDescent="0.2">
      <c r="H131" s="92"/>
    </row>
    <row r="132" spans="8:8" s="53" customFormat="1" x14ac:dyDescent="0.2">
      <c r="H132" s="92"/>
    </row>
    <row r="133" spans="8:8" s="53" customFormat="1" x14ac:dyDescent="0.2">
      <c r="H133" s="92"/>
    </row>
    <row r="134" spans="8:8" s="53" customFormat="1" x14ac:dyDescent="0.2">
      <c r="H134" s="92"/>
    </row>
    <row r="135" spans="8:8" s="53" customFormat="1" x14ac:dyDescent="0.2">
      <c r="H135" s="92"/>
    </row>
    <row r="136" spans="8:8" s="53" customFormat="1" x14ac:dyDescent="0.2">
      <c r="H136" s="92"/>
    </row>
    <row r="137" spans="8:8" s="53" customFormat="1" x14ac:dyDescent="0.2">
      <c r="H137" s="92"/>
    </row>
    <row r="138" spans="8:8" s="53" customFormat="1" x14ac:dyDescent="0.2">
      <c r="H138" s="92"/>
    </row>
    <row r="139" spans="8:8" s="53" customFormat="1" x14ac:dyDescent="0.2">
      <c r="H139" s="92"/>
    </row>
    <row r="140" spans="8:8" s="53" customFormat="1" x14ac:dyDescent="0.2">
      <c r="H140" s="92"/>
    </row>
    <row r="141" spans="8:8" s="53" customFormat="1" x14ac:dyDescent="0.2">
      <c r="H141" s="92"/>
    </row>
    <row r="142" spans="8:8" s="53" customFormat="1" x14ac:dyDescent="0.2">
      <c r="H142" s="92"/>
    </row>
    <row r="143" spans="8:8" s="53" customFormat="1" x14ac:dyDescent="0.2">
      <c r="H143" s="92"/>
    </row>
    <row r="144" spans="8:8" s="53" customFormat="1" x14ac:dyDescent="0.2">
      <c r="H144" s="92"/>
    </row>
    <row r="145" spans="8:8" s="53" customFormat="1" x14ac:dyDescent="0.2">
      <c r="H145" s="92"/>
    </row>
    <row r="146" spans="8:8" s="53" customFormat="1" x14ac:dyDescent="0.2">
      <c r="H146" s="92"/>
    </row>
    <row r="147" spans="8:8" s="53" customFormat="1" x14ac:dyDescent="0.2">
      <c r="H147" s="92"/>
    </row>
    <row r="148" spans="8:8" s="53" customFormat="1" x14ac:dyDescent="0.2">
      <c r="H148" s="92"/>
    </row>
    <row r="149" spans="8:8" s="53" customFormat="1" x14ac:dyDescent="0.2">
      <c r="H149" s="92"/>
    </row>
    <row r="150" spans="8:8" s="53" customFormat="1" x14ac:dyDescent="0.2">
      <c r="H150" s="92"/>
    </row>
    <row r="151" spans="8:8" s="53" customFormat="1" x14ac:dyDescent="0.2">
      <c r="H151" s="92"/>
    </row>
    <row r="152" spans="8:8" s="53" customFormat="1" x14ac:dyDescent="0.2">
      <c r="H152" s="92"/>
    </row>
    <row r="153" spans="8:8" s="53" customFormat="1" x14ac:dyDescent="0.2">
      <c r="H153" s="92"/>
    </row>
    <row r="154" spans="8:8" s="53" customFormat="1" x14ac:dyDescent="0.2">
      <c r="H154" s="92"/>
    </row>
    <row r="155" spans="8:8" s="53" customFormat="1" x14ac:dyDescent="0.2">
      <c r="H155" s="92"/>
    </row>
    <row r="156" spans="8:8" s="53" customFormat="1" x14ac:dyDescent="0.2">
      <c r="H156" s="92"/>
    </row>
    <row r="157" spans="8:8" s="53" customFormat="1" x14ac:dyDescent="0.2">
      <c r="H157" s="92"/>
    </row>
    <row r="158" spans="8:8" s="53" customFormat="1" x14ac:dyDescent="0.2">
      <c r="H158" s="92"/>
    </row>
    <row r="159" spans="8:8" s="53" customFormat="1" x14ac:dyDescent="0.2">
      <c r="H159" s="92"/>
    </row>
    <row r="160" spans="8:8" s="53" customFormat="1" x14ac:dyDescent="0.2">
      <c r="H160" s="92"/>
    </row>
    <row r="161" spans="8:8" s="53" customFormat="1" x14ac:dyDescent="0.2">
      <c r="H161" s="92"/>
    </row>
    <row r="162" spans="8:8" s="53" customFormat="1" x14ac:dyDescent="0.2">
      <c r="H162" s="92"/>
    </row>
    <row r="163" spans="8:8" s="53" customFormat="1" x14ac:dyDescent="0.2">
      <c r="H163" s="92"/>
    </row>
    <row r="164" spans="8:8" s="53" customFormat="1" x14ac:dyDescent="0.2">
      <c r="H164" s="92"/>
    </row>
    <row r="165" spans="8:8" s="53" customFormat="1" x14ac:dyDescent="0.2">
      <c r="H165" s="92"/>
    </row>
    <row r="166" spans="8:8" s="53" customFormat="1" x14ac:dyDescent="0.2">
      <c r="H166" s="92"/>
    </row>
    <row r="167" spans="8:8" s="53" customFormat="1" x14ac:dyDescent="0.2">
      <c r="H167" s="92"/>
    </row>
    <row r="168" spans="8:8" s="53" customFormat="1" x14ac:dyDescent="0.2">
      <c r="H168" s="92"/>
    </row>
    <row r="169" spans="8:8" s="53" customFormat="1" x14ac:dyDescent="0.2">
      <c r="H169" s="92"/>
    </row>
    <row r="170" spans="8:8" s="53" customFormat="1" x14ac:dyDescent="0.2">
      <c r="H170" s="92"/>
    </row>
    <row r="171" spans="8:8" s="53" customFormat="1" x14ac:dyDescent="0.2">
      <c r="H171" s="92"/>
    </row>
    <row r="172" spans="8:8" s="53" customFormat="1" x14ac:dyDescent="0.2">
      <c r="H172" s="92"/>
    </row>
    <row r="173" spans="8:8" s="53" customFormat="1" x14ac:dyDescent="0.2">
      <c r="H173" s="92"/>
    </row>
    <row r="174" spans="8:8" s="53" customFormat="1" x14ac:dyDescent="0.2">
      <c r="H174" s="92"/>
    </row>
    <row r="175" spans="8:8" s="53" customFormat="1" x14ac:dyDescent="0.2">
      <c r="H175" s="92"/>
    </row>
    <row r="176" spans="8:8" s="53" customFormat="1" x14ac:dyDescent="0.2">
      <c r="H176" s="92"/>
    </row>
    <row r="177" spans="8:8" s="53" customFormat="1" x14ac:dyDescent="0.2">
      <c r="H177" s="92"/>
    </row>
    <row r="178" spans="8:8" s="53" customFormat="1" x14ac:dyDescent="0.2">
      <c r="H178" s="92"/>
    </row>
    <row r="179" spans="8:8" s="53" customFormat="1" x14ac:dyDescent="0.2">
      <c r="H179" s="92"/>
    </row>
    <row r="180" spans="8:8" s="53" customFormat="1" x14ac:dyDescent="0.2">
      <c r="H180" s="92"/>
    </row>
    <row r="181" spans="8:8" s="53" customFormat="1" x14ac:dyDescent="0.2">
      <c r="H181" s="92"/>
    </row>
    <row r="182" spans="8:8" s="53" customFormat="1" x14ac:dyDescent="0.2">
      <c r="H182" s="92"/>
    </row>
    <row r="183" spans="8:8" s="53" customFormat="1" x14ac:dyDescent="0.2">
      <c r="H183" s="92"/>
    </row>
    <row r="184" spans="8:8" s="53" customFormat="1" x14ac:dyDescent="0.2">
      <c r="H184" s="92"/>
    </row>
    <row r="185" spans="8:8" s="53" customFormat="1" x14ac:dyDescent="0.2">
      <c r="H185" s="92"/>
    </row>
    <row r="186" spans="8:8" s="53" customFormat="1" x14ac:dyDescent="0.2">
      <c r="H186" s="92"/>
    </row>
    <row r="187" spans="8:8" s="53" customFormat="1" x14ac:dyDescent="0.2">
      <c r="H187" s="92"/>
    </row>
    <row r="188" spans="8:8" s="53" customFormat="1" x14ac:dyDescent="0.2">
      <c r="H188" s="92"/>
    </row>
    <row r="189" spans="8:8" s="53" customFormat="1" x14ac:dyDescent="0.2">
      <c r="H189" s="92"/>
    </row>
    <row r="190" spans="8:8" s="53" customFormat="1" x14ac:dyDescent="0.2">
      <c r="H190" s="92"/>
    </row>
    <row r="191" spans="8:8" s="53" customFormat="1" x14ac:dyDescent="0.2">
      <c r="H191" s="92"/>
    </row>
    <row r="192" spans="8:8" s="53" customFormat="1" x14ac:dyDescent="0.2">
      <c r="H192" s="92"/>
    </row>
    <row r="193" spans="8:8" s="53" customFormat="1" x14ac:dyDescent="0.2">
      <c r="H193" s="92"/>
    </row>
    <row r="194" spans="8:8" s="53" customFormat="1" x14ac:dyDescent="0.2">
      <c r="H194" s="92"/>
    </row>
    <row r="195" spans="8:8" s="53" customFormat="1" x14ac:dyDescent="0.2">
      <c r="H195" s="92"/>
    </row>
    <row r="196" spans="8:8" s="53" customFormat="1" x14ac:dyDescent="0.2">
      <c r="H196" s="92"/>
    </row>
    <row r="197" spans="8:8" s="53" customFormat="1" x14ac:dyDescent="0.2">
      <c r="H197" s="92"/>
    </row>
    <row r="198" spans="8:8" s="53" customFormat="1" x14ac:dyDescent="0.2">
      <c r="H198" s="92"/>
    </row>
    <row r="199" spans="8:8" s="53" customFormat="1" x14ac:dyDescent="0.2">
      <c r="H199" s="92"/>
    </row>
    <row r="200" spans="8:8" s="53" customFormat="1" x14ac:dyDescent="0.2">
      <c r="H200" s="92"/>
    </row>
    <row r="201" spans="8:8" s="53" customFormat="1" x14ac:dyDescent="0.2">
      <c r="H201" s="92"/>
    </row>
    <row r="202" spans="8:8" s="53" customFormat="1" x14ac:dyDescent="0.2">
      <c r="H202" s="92"/>
    </row>
    <row r="203" spans="8:8" s="53" customFormat="1" x14ac:dyDescent="0.2">
      <c r="H203" s="92"/>
    </row>
    <row r="204" spans="8:8" s="53" customFormat="1" x14ac:dyDescent="0.2">
      <c r="H204" s="92"/>
    </row>
    <row r="205" spans="8:8" s="53" customFormat="1" x14ac:dyDescent="0.2">
      <c r="H205" s="92"/>
    </row>
    <row r="206" spans="8:8" s="53" customFormat="1" x14ac:dyDescent="0.2">
      <c r="H206" s="92"/>
    </row>
    <row r="207" spans="8:8" s="53" customFormat="1" x14ac:dyDescent="0.2">
      <c r="H207" s="92"/>
    </row>
    <row r="208" spans="8:8" s="53" customFormat="1" x14ac:dyDescent="0.2">
      <c r="H208" s="92"/>
    </row>
    <row r="209" spans="8:8" s="53" customFormat="1" x14ac:dyDescent="0.2">
      <c r="H209" s="92"/>
    </row>
    <row r="210" spans="8:8" s="53" customFormat="1" x14ac:dyDescent="0.2">
      <c r="H210" s="92"/>
    </row>
    <row r="211" spans="8:8" s="53" customFormat="1" x14ac:dyDescent="0.2">
      <c r="H211" s="92"/>
    </row>
    <row r="212" spans="8:8" s="53" customFormat="1" x14ac:dyDescent="0.2">
      <c r="H212" s="92"/>
    </row>
    <row r="213" spans="8:8" s="53" customFormat="1" x14ac:dyDescent="0.2">
      <c r="H213" s="92"/>
    </row>
    <row r="214" spans="8:8" s="53" customFormat="1" x14ac:dyDescent="0.2">
      <c r="H214" s="92"/>
    </row>
    <row r="215" spans="8:8" s="53" customFormat="1" x14ac:dyDescent="0.2">
      <c r="H215" s="92"/>
    </row>
    <row r="216" spans="8:8" s="53" customFormat="1" x14ac:dyDescent="0.2">
      <c r="H216" s="92"/>
    </row>
    <row r="217" spans="8:8" s="53" customFormat="1" x14ac:dyDescent="0.2">
      <c r="H217" s="92"/>
    </row>
    <row r="218" spans="8:8" s="53" customFormat="1" x14ac:dyDescent="0.2">
      <c r="H218" s="92"/>
    </row>
    <row r="219" spans="8:8" s="53" customFormat="1" x14ac:dyDescent="0.2">
      <c r="H219" s="92"/>
    </row>
    <row r="220" spans="8:8" s="53" customFormat="1" x14ac:dyDescent="0.2">
      <c r="H220" s="92"/>
    </row>
    <row r="221" spans="8:8" s="53" customFormat="1" x14ac:dyDescent="0.2">
      <c r="H221" s="92"/>
    </row>
    <row r="222" spans="8:8" s="53" customFormat="1" x14ac:dyDescent="0.2">
      <c r="H222" s="92"/>
    </row>
    <row r="223" spans="8:8" s="53" customFormat="1" x14ac:dyDescent="0.2">
      <c r="H223" s="92"/>
    </row>
    <row r="224" spans="8:8" s="53" customFormat="1" x14ac:dyDescent="0.2">
      <c r="H224" s="92"/>
    </row>
    <row r="225" spans="8:8" s="53" customFormat="1" x14ac:dyDescent="0.2">
      <c r="H225" s="92"/>
    </row>
    <row r="226" spans="8:8" s="53" customFormat="1" x14ac:dyDescent="0.2">
      <c r="H226" s="92"/>
    </row>
    <row r="227" spans="8:8" s="53" customFormat="1" x14ac:dyDescent="0.2">
      <c r="H227" s="92"/>
    </row>
    <row r="228" spans="8:8" s="53" customFormat="1" x14ac:dyDescent="0.2">
      <c r="H228" s="92"/>
    </row>
    <row r="229" spans="8:8" s="53" customFormat="1" x14ac:dyDescent="0.2">
      <c r="H229" s="92"/>
    </row>
    <row r="230" spans="8:8" s="53" customFormat="1" x14ac:dyDescent="0.2">
      <c r="H230" s="92"/>
    </row>
    <row r="231" spans="8:8" s="53" customFormat="1" x14ac:dyDescent="0.2">
      <c r="H231" s="92"/>
    </row>
    <row r="232" spans="8:8" s="53" customFormat="1" x14ac:dyDescent="0.2">
      <c r="H232" s="92"/>
    </row>
    <row r="233" spans="8:8" s="53" customFormat="1" x14ac:dyDescent="0.2">
      <c r="H233" s="92"/>
    </row>
    <row r="234" spans="8:8" s="53" customFormat="1" x14ac:dyDescent="0.2">
      <c r="H234" s="92"/>
    </row>
    <row r="235" spans="8:8" s="53" customFormat="1" x14ac:dyDescent="0.2">
      <c r="H235" s="92"/>
    </row>
    <row r="236" spans="8:8" s="53" customFormat="1" x14ac:dyDescent="0.2">
      <c r="H236" s="92"/>
    </row>
    <row r="237" spans="8:8" s="53" customFormat="1" x14ac:dyDescent="0.2">
      <c r="H237" s="92"/>
    </row>
    <row r="238" spans="8:8" s="53" customFormat="1" x14ac:dyDescent="0.2">
      <c r="H238" s="92"/>
    </row>
    <row r="239" spans="8:8" s="53" customFormat="1" x14ac:dyDescent="0.2">
      <c r="H239" s="92"/>
    </row>
    <row r="240" spans="8:8" s="53" customFormat="1" x14ac:dyDescent="0.2">
      <c r="H240" s="92"/>
    </row>
    <row r="241" spans="8:8" s="53" customFormat="1" x14ac:dyDescent="0.2">
      <c r="H241" s="92"/>
    </row>
    <row r="242" spans="8:8" s="53" customFormat="1" x14ac:dyDescent="0.2">
      <c r="H242" s="92"/>
    </row>
    <row r="243" spans="8:8" s="53" customFormat="1" x14ac:dyDescent="0.2">
      <c r="H243" s="92"/>
    </row>
    <row r="244" spans="8:8" s="53" customFormat="1" x14ac:dyDescent="0.2">
      <c r="H244" s="92"/>
    </row>
    <row r="245" spans="8:8" s="53" customFormat="1" x14ac:dyDescent="0.2">
      <c r="H245" s="92"/>
    </row>
    <row r="246" spans="8:8" s="53" customFormat="1" x14ac:dyDescent="0.2">
      <c r="H246" s="92"/>
    </row>
    <row r="247" spans="8:8" s="53" customFormat="1" x14ac:dyDescent="0.2">
      <c r="H247" s="92"/>
    </row>
    <row r="248" spans="8:8" s="53" customFormat="1" x14ac:dyDescent="0.2">
      <c r="H248" s="92"/>
    </row>
    <row r="249" spans="8:8" s="53" customFormat="1" x14ac:dyDescent="0.2">
      <c r="H249" s="92"/>
    </row>
    <row r="250" spans="8:8" s="53" customFormat="1" x14ac:dyDescent="0.2">
      <c r="H250" s="92"/>
    </row>
    <row r="251" spans="8:8" s="53" customFormat="1" x14ac:dyDescent="0.2">
      <c r="H251" s="92"/>
    </row>
    <row r="252" spans="8:8" s="53" customFormat="1" x14ac:dyDescent="0.2">
      <c r="H252" s="92"/>
    </row>
    <row r="253" spans="8:8" s="53" customFormat="1" x14ac:dyDescent="0.2">
      <c r="H253" s="92"/>
    </row>
    <row r="254" spans="8:8" s="53" customFormat="1" x14ac:dyDescent="0.2">
      <c r="H254" s="92"/>
    </row>
    <row r="255" spans="8:8" s="53" customFormat="1" x14ac:dyDescent="0.2">
      <c r="H255" s="92"/>
    </row>
    <row r="256" spans="8:8" s="53" customFormat="1" x14ac:dyDescent="0.2">
      <c r="H256" s="92"/>
    </row>
    <row r="257" spans="8:8" s="53" customFormat="1" x14ac:dyDescent="0.2">
      <c r="H257" s="92"/>
    </row>
    <row r="258" spans="8:8" s="53" customFormat="1" x14ac:dyDescent="0.2">
      <c r="H258" s="92"/>
    </row>
    <row r="259" spans="8:8" s="53" customFormat="1" x14ac:dyDescent="0.2">
      <c r="H259" s="92"/>
    </row>
    <row r="260" spans="8:8" s="53" customFormat="1" x14ac:dyDescent="0.2">
      <c r="H260" s="92"/>
    </row>
    <row r="261" spans="8:8" s="53" customFormat="1" x14ac:dyDescent="0.2">
      <c r="H261" s="92"/>
    </row>
    <row r="262" spans="8:8" s="53" customFormat="1" x14ac:dyDescent="0.2">
      <c r="H262" s="92"/>
    </row>
    <row r="263" spans="8:8" s="53" customFormat="1" x14ac:dyDescent="0.2">
      <c r="H263" s="92"/>
    </row>
    <row r="264" spans="8:8" s="53" customFormat="1" x14ac:dyDescent="0.2">
      <c r="H264" s="92"/>
    </row>
    <row r="265" spans="8:8" s="53" customFormat="1" x14ac:dyDescent="0.2">
      <c r="H265" s="92"/>
    </row>
    <row r="266" spans="8:8" s="53" customFormat="1" x14ac:dyDescent="0.2">
      <c r="H266" s="92"/>
    </row>
    <row r="267" spans="8:8" s="53" customFormat="1" x14ac:dyDescent="0.2">
      <c r="H267" s="92"/>
    </row>
    <row r="268" spans="8:8" s="53" customFormat="1" x14ac:dyDescent="0.2">
      <c r="H268" s="92"/>
    </row>
    <row r="269" spans="8:8" s="53" customFormat="1" x14ac:dyDescent="0.2">
      <c r="H269" s="92"/>
    </row>
    <row r="270" spans="8:8" s="53" customFormat="1" x14ac:dyDescent="0.2">
      <c r="H270" s="92"/>
    </row>
    <row r="271" spans="8:8" s="53" customFormat="1" x14ac:dyDescent="0.2">
      <c r="H271" s="92"/>
    </row>
    <row r="272" spans="8:8" s="53" customFormat="1" x14ac:dyDescent="0.2">
      <c r="H272" s="92"/>
    </row>
    <row r="273" spans="8:8" s="53" customFormat="1" x14ac:dyDescent="0.2">
      <c r="H273" s="92"/>
    </row>
    <row r="274" spans="8:8" s="53" customFormat="1" x14ac:dyDescent="0.2">
      <c r="H274" s="92"/>
    </row>
    <row r="275" spans="8:8" s="53" customFormat="1" x14ac:dyDescent="0.2">
      <c r="H275" s="92"/>
    </row>
    <row r="276" spans="8:8" s="53" customFormat="1" x14ac:dyDescent="0.2">
      <c r="H276" s="92"/>
    </row>
    <row r="277" spans="8:8" s="53" customFormat="1" x14ac:dyDescent="0.2">
      <c r="H277" s="92"/>
    </row>
    <row r="278" spans="8:8" s="53" customFormat="1" x14ac:dyDescent="0.2">
      <c r="H278" s="92"/>
    </row>
    <row r="279" spans="8:8" s="53" customFormat="1" x14ac:dyDescent="0.2">
      <c r="H279" s="92"/>
    </row>
    <row r="280" spans="8:8" s="53" customFormat="1" x14ac:dyDescent="0.2">
      <c r="H280" s="92"/>
    </row>
    <row r="281" spans="8:8" s="53" customFormat="1" x14ac:dyDescent="0.2">
      <c r="H281" s="92"/>
    </row>
    <row r="282" spans="8:8" s="53" customFormat="1" x14ac:dyDescent="0.2">
      <c r="H282" s="92"/>
    </row>
    <row r="283" spans="8:8" s="53" customFormat="1" x14ac:dyDescent="0.2">
      <c r="H283" s="92"/>
    </row>
    <row r="284" spans="8:8" s="53" customFormat="1" x14ac:dyDescent="0.2">
      <c r="H284" s="92"/>
    </row>
    <row r="285" spans="8:8" s="53" customFormat="1" x14ac:dyDescent="0.2">
      <c r="H285" s="92"/>
    </row>
    <row r="286" spans="8:8" s="53" customFormat="1" x14ac:dyDescent="0.2">
      <c r="H286" s="92"/>
    </row>
    <row r="287" spans="8:8" s="53" customFormat="1" x14ac:dyDescent="0.2">
      <c r="H287" s="92"/>
    </row>
    <row r="288" spans="8:8" s="53" customFormat="1" x14ac:dyDescent="0.2">
      <c r="H288" s="92"/>
    </row>
    <row r="289" spans="8:8" s="53" customFormat="1" x14ac:dyDescent="0.2">
      <c r="H289" s="92"/>
    </row>
    <row r="290" spans="8:8" s="53" customFormat="1" x14ac:dyDescent="0.2">
      <c r="H290" s="92"/>
    </row>
    <row r="291" spans="8:8" s="53" customFormat="1" x14ac:dyDescent="0.2">
      <c r="H291" s="92"/>
    </row>
    <row r="292" spans="8:8" s="53" customFormat="1" x14ac:dyDescent="0.2">
      <c r="H292" s="92"/>
    </row>
    <row r="293" spans="8:8" s="53" customFormat="1" x14ac:dyDescent="0.2">
      <c r="H293" s="92"/>
    </row>
    <row r="294" spans="8:8" s="53" customFormat="1" x14ac:dyDescent="0.2">
      <c r="H294" s="92"/>
    </row>
    <row r="295" spans="8:8" s="53" customFormat="1" x14ac:dyDescent="0.2">
      <c r="H295" s="92"/>
    </row>
    <row r="296" spans="8:8" s="53" customFormat="1" x14ac:dyDescent="0.2">
      <c r="H296" s="92"/>
    </row>
    <row r="297" spans="8:8" s="53" customFormat="1" x14ac:dyDescent="0.2">
      <c r="H297" s="92"/>
    </row>
    <row r="298" spans="8:8" s="53" customFormat="1" x14ac:dyDescent="0.2">
      <c r="H298" s="92"/>
    </row>
    <row r="299" spans="8:8" s="53" customFormat="1" x14ac:dyDescent="0.2">
      <c r="H299" s="92"/>
    </row>
    <row r="300" spans="8:8" s="53" customFormat="1" x14ac:dyDescent="0.2">
      <c r="H300" s="92"/>
    </row>
    <row r="301" spans="8:8" s="53" customFormat="1" x14ac:dyDescent="0.2">
      <c r="H301" s="92"/>
    </row>
    <row r="302" spans="8:8" s="53" customFormat="1" x14ac:dyDescent="0.2">
      <c r="H302" s="92"/>
    </row>
    <row r="303" spans="8:8" s="53" customFormat="1" x14ac:dyDescent="0.2">
      <c r="H303" s="92"/>
    </row>
    <row r="304" spans="8:8" s="53" customFormat="1" x14ac:dyDescent="0.2">
      <c r="H304" s="92"/>
    </row>
    <row r="305" spans="8:8" s="53" customFormat="1" x14ac:dyDescent="0.2">
      <c r="H305" s="92"/>
    </row>
    <row r="306" spans="8:8" s="53" customFormat="1" x14ac:dyDescent="0.2">
      <c r="H306" s="92"/>
    </row>
    <row r="307" spans="8:8" s="53" customFormat="1" x14ac:dyDescent="0.2">
      <c r="H307" s="92"/>
    </row>
    <row r="308" spans="8:8" s="53" customFormat="1" x14ac:dyDescent="0.2">
      <c r="H308" s="92"/>
    </row>
    <row r="309" spans="8:8" s="53" customFormat="1" x14ac:dyDescent="0.2">
      <c r="H309" s="92"/>
    </row>
    <row r="310" spans="8:8" s="53" customFormat="1" x14ac:dyDescent="0.2">
      <c r="H310" s="92"/>
    </row>
    <row r="311" spans="8:8" s="53" customFormat="1" x14ac:dyDescent="0.2">
      <c r="H311" s="92"/>
    </row>
    <row r="312" spans="8:8" s="53" customFormat="1" x14ac:dyDescent="0.2">
      <c r="H312" s="92"/>
    </row>
    <row r="313" spans="8:8" s="53" customFormat="1" x14ac:dyDescent="0.2">
      <c r="H313" s="92"/>
    </row>
    <row r="314" spans="8:8" s="53" customFormat="1" x14ac:dyDescent="0.2">
      <c r="H314" s="92"/>
    </row>
    <row r="315" spans="8:8" s="53" customFormat="1" x14ac:dyDescent="0.2">
      <c r="H315" s="92"/>
    </row>
    <row r="316" spans="8:8" s="53" customFormat="1" x14ac:dyDescent="0.2">
      <c r="H316" s="92"/>
    </row>
    <row r="317" spans="8:8" s="53" customFormat="1" x14ac:dyDescent="0.2">
      <c r="H317" s="92"/>
    </row>
    <row r="318" spans="8:8" s="53" customFormat="1" x14ac:dyDescent="0.2">
      <c r="H318" s="92"/>
    </row>
    <row r="319" spans="8:8" s="53" customFormat="1" x14ac:dyDescent="0.2">
      <c r="H319" s="92"/>
    </row>
    <row r="320" spans="8:8" s="53" customFormat="1" x14ac:dyDescent="0.2">
      <c r="H320" s="92"/>
    </row>
    <row r="321" spans="8:8" s="53" customFormat="1" x14ac:dyDescent="0.2">
      <c r="H321" s="92"/>
    </row>
    <row r="322" spans="8:8" s="53" customFormat="1" x14ac:dyDescent="0.2">
      <c r="H322" s="92"/>
    </row>
    <row r="323" spans="8:8" s="53" customFormat="1" x14ac:dyDescent="0.2">
      <c r="H323" s="92"/>
    </row>
    <row r="324" spans="8:8" s="53" customFormat="1" x14ac:dyDescent="0.2">
      <c r="H324" s="92"/>
    </row>
    <row r="325" spans="8:8" s="53" customFormat="1" x14ac:dyDescent="0.2">
      <c r="H325" s="92"/>
    </row>
    <row r="326" spans="8:8" s="53" customFormat="1" x14ac:dyDescent="0.2">
      <c r="H326" s="92"/>
    </row>
    <row r="327" spans="8:8" s="53" customFormat="1" x14ac:dyDescent="0.2">
      <c r="H327" s="92"/>
    </row>
    <row r="328" spans="8:8" s="53" customFormat="1" x14ac:dyDescent="0.2">
      <c r="H328" s="92"/>
    </row>
    <row r="329" spans="8:8" s="53" customFormat="1" x14ac:dyDescent="0.2">
      <c r="H329" s="92"/>
    </row>
    <row r="330" spans="8:8" s="53" customFormat="1" x14ac:dyDescent="0.2">
      <c r="H330" s="92"/>
    </row>
    <row r="331" spans="8:8" s="53" customFormat="1" x14ac:dyDescent="0.2">
      <c r="H331" s="92"/>
    </row>
    <row r="332" spans="8:8" s="53" customFormat="1" x14ac:dyDescent="0.2">
      <c r="H332" s="92"/>
    </row>
    <row r="333" spans="8:8" s="53" customFormat="1" x14ac:dyDescent="0.2">
      <c r="H333" s="92"/>
    </row>
    <row r="334" spans="8:8" s="53" customFormat="1" x14ac:dyDescent="0.2">
      <c r="H334" s="92"/>
    </row>
    <row r="335" spans="8:8" s="53" customFormat="1" x14ac:dyDescent="0.2">
      <c r="H335" s="92"/>
    </row>
    <row r="336" spans="8:8" s="53" customFormat="1" x14ac:dyDescent="0.2">
      <c r="H336" s="92"/>
    </row>
    <row r="337" spans="8:8" s="53" customFormat="1" x14ac:dyDescent="0.2">
      <c r="H337" s="92"/>
    </row>
    <row r="338" spans="8:8" s="53" customFormat="1" x14ac:dyDescent="0.2">
      <c r="H338" s="92"/>
    </row>
    <row r="339" spans="8:8" s="53" customFormat="1" x14ac:dyDescent="0.2">
      <c r="H339" s="92"/>
    </row>
    <row r="340" spans="8:8" s="53" customFormat="1" x14ac:dyDescent="0.2">
      <c r="H340" s="92"/>
    </row>
    <row r="341" spans="8:8" s="53" customFormat="1" x14ac:dyDescent="0.2">
      <c r="H341" s="92"/>
    </row>
    <row r="342" spans="8:8" s="53" customFormat="1" x14ac:dyDescent="0.2">
      <c r="H342" s="92"/>
    </row>
    <row r="343" spans="8:8" s="53" customFormat="1" x14ac:dyDescent="0.2">
      <c r="H343" s="92"/>
    </row>
    <row r="344" spans="8:8" s="53" customFormat="1" x14ac:dyDescent="0.2">
      <c r="H344" s="92"/>
    </row>
    <row r="345" spans="8:8" s="53" customFormat="1" x14ac:dyDescent="0.2">
      <c r="H345" s="92"/>
    </row>
    <row r="346" spans="8:8" s="53" customFormat="1" x14ac:dyDescent="0.2">
      <c r="H346" s="92"/>
    </row>
    <row r="347" spans="8:8" s="53" customFormat="1" x14ac:dyDescent="0.2">
      <c r="H347" s="92"/>
    </row>
    <row r="348" spans="8:8" s="53" customFormat="1" x14ac:dyDescent="0.2">
      <c r="H348" s="92"/>
    </row>
    <row r="349" spans="8:8" s="53" customFormat="1" x14ac:dyDescent="0.2">
      <c r="H349" s="92"/>
    </row>
    <row r="350" spans="8:8" s="53" customFormat="1" x14ac:dyDescent="0.2">
      <c r="H350" s="92"/>
    </row>
    <row r="351" spans="8:8" s="53" customFormat="1" x14ac:dyDescent="0.2">
      <c r="H351" s="92"/>
    </row>
    <row r="352" spans="8:8" s="53" customFormat="1" x14ac:dyDescent="0.2">
      <c r="H352" s="92"/>
    </row>
    <row r="353" spans="8:8" s="53" customFormat="1" x14ac:dyDescent="0.2">
      <c r="H353" s="92"/>
    </row>
    <row r="354" spans="8:8" s="53" customFormat="1" x14ac:dyDescent="0.2">
      <c r="H354" s="92"/>
    </row>
    <row r="355" spans="8:8" s="53" customFormat="1" x14ac:dyDescent="0.2">
      <c r="H355" s="92"/>
    </row>
    <row r="356" spans="8:8" s="53" customFormat="1" x14ac:dyDescent="0.2">
      <c r="H356" s="92"/>
    </row>
    <row r="357" spans="8:8" s="53" customFormat="1" x14ac:dyDescent="0.2">
      <c r="H357" s="92"/>
    </row>
    <row r="358" spans="8:8" s="53" customFormat="1" x14ac:dyDescent="0.2">
      <c r="H358" s="92"/>
    </row>
    <row r="359" spans="8:8" s="53" customFormat="1" x14ac:dyDescent="0.2">
      <c r="H359" s="92"/>
    </row>
    <row r="360" spans="8:8" s="53" customFormat="1" x14ac:dyDescent="0.2">
      <c r="H360" s="92"/>
    </row>
    <row r="361" spans="8:8" s="53" customFormat="1" x14ac:dyDescent="0.2">
      <c r="H361" s="92"/>
    </row>
    <row r="362" spans="8:8" s="53" customFormat="1" x14ac:dyDescent="0.2">
      <c r="H362" s="92"/>
    </row>
    <row r="363" spans="8:8" s="53" customFormat="1" x14ac:dyDescent="0.2">
      <c r="H363" s="92"/>
    </row>
    <row r="364" spans="8:8" s="53" customFormat="1" x14ac:dyDescent="0.2">
      <c r="H364" s="92"/>
    </row>
    <row r="365" spans="8:8" s="53" customFormat="1" x14ac:dyDescent="0.2">
      <c r="H365" s="92"/>
    </row>
    <row r="366" spans="8:8" s="53" customFormat="1" x14ac:dyDescent="0.2">
      <c r="H366" s="92"/>
    </row>
    <row r="367" spans="8:8" s="53" customFormat="1" x14ac:dyDescent="0.2">
      <c r="H367" s="92"/>
    </row>
    <row r="368" spans="8:8" s="53" customFormat="1" x14ac:dyDescent="0.2">
      <c r="H368" s="92"/>
    </row>
    <row r="369" spans="8:8" s="53" customFormat="1" x14ac:dyDescent="0.2">
      <c r="H369" s="92"/>
    </row>
    <row r="370" spans="8:8" s="53" customFormat="1" x14ac:dyDescent="0.2">
      <c r="H370" s="92"/>
    </row>
    <row r="371" spans="8:8" s="53" customFormat="1" x14ac:dyDescent="0.2">
      <c r="H371" s="92"/>
    </row>
    <row r="372" spans="8:8" s="53" customFormat="1" x14ac:dyDescent="0.2">
      <c r="H372" s="92"/>
    </row>
    <row r="373" spans="8:8" s="53" customFormat="1" x14ac:dyDescent="0.2">
      <c r="H373" s="92"/>
    </row>
    <row r="374" spans="8:8" s="53" customFormat="1" x14ac:dyDescent="0.2">
      <c r="H374" s="92"/>
    </row>
    <row r="375" spans="8:8" s="53" customFormat="1" x14ac:dyDescent="0.2">
      <c r="H375" s="92"/>
    </row>
    <row r="376" spans="8:8" s="53" customFormat="1" x14ac:dyDescent="0.2">
      <c r="H376" s="92"/>
    </row>
    <row r="377" spans="8:8" s="53" customFormat="1" x14ac:dyDescent="0.2">
      <c r="H377" s="92"/>
    </row>
    <row r="378" spans="8:8" s="53" customFormat="1" x14ac:dyDescent="0.2">
      <c r="H378" s="92"/>
    </row>
    <row r="379" spans="8:8" s="53" customFormat="1" x14ac:dyDescent="0.2">
      <c r="H379" s="92"/>
    </row>
    <row r="380" spans="8:8" s="53" customFormat="1" x14ac:dyDescent="0.2">
      <c r="H380" s="92"/>
    </row>
    <row r="381" spans="8:8" s="53" customFormat="1" x14ac:dyDescent="0.2">
      <c r="H381" s="92"/>
    </row>
    <row r="382" spans="8:8" s="53" customFormat="1" x14ac:dyDescent="0.2">
      <c r="H382" s="92"/>
    </row>
    <row r="383" spans="8:8" s="53" customFormat="1" x14ac:dyDescent="0.2">
      <c r="H383" s="92"/>
    </row>
    <row r="384" spans="8:8" s="53" customFormat="1" x14ac:dyDescent="0.2">
      <c r="H384" s="92"/>
    </row>
    <row r="385" spans="8:8" s="53" customFormat="1" x14ac:dyDescent="0.2">
      <c r="H385" s="92"/>
    </row>
    <row r="386" spans="8:8" s="53" customFormat="1" x14ac:dyDescent="0.2">
      <c r="H386" s="92"/>
    </row>
    <row r="387" spans="8:8" s="53" customFormat="1" x14ac:dyDescent="0.2">
      <c r="H387" s="92"/>
    </row>
    <row r="388" spans="8:8" s="53" customFormat="1" x14ac:dyDescent="0.2">
      <c r="H388" s="92"/>
    </row>
    <row r="389" spans="8:8" s="53" customFormat="1" x14ac:dyDescent="0.2">
      <c r="H389" s="92"/>
    </row>
    <row r="390" spans="8:8" s="53" customFormat="1" x14ac:dyDescent="0.2">
      <c r="H390" s="92"/>
    </row>
    <row r="391" spans="8:8" s="53" customFormat="1" x14ac:dyDescent="0.2">
      <c r="H391" s="92"/>
    </row>
    <row r="392" spans="8:8" s="53" customFormat="1" x14ac:dyDescent="0.2">
      <c r="H392" s="92"/>
    </row>
    <row r="393" spans="8:8" s="53" customFormat="1" x14ac:dyDescent="0.2">
      <c r="H393" s="92"/>
    </row>
    <row r="394" spans="8:8" s="53" customFormat="1" x14ac:dyDescent="0.2">
      <c r="H394" s="92"/>
    </row>
    <row r="395" spans="8:8" s="53" customFormat="1" x14ac:dyDescent="0.2">
      <c r="H395" s="92"/>
    </row>
    <row r="396" spans="8:8" s="53" customFormat="1" x14ac:dyDescent="0.2">
      <c r="H396" s="92"/>
    </row>
    <row r="397" spans="8:8" s="53" customFormat="1" x14ac:dyDescent="0.2">
      <c r="H397" s="92"/>
    </row>
    <row r="398" spans="8:8" s="53" customFormat="1" x14ac:dyDescent="0.2">
      <c r="H398" s="92"/>
    </row>
    <row r="399" spans="8:8" s="53" customFormat="1" x14ac:dyDescent="0.2">
      <c r="H399" s="92"/>
    </row>
    <row r="400" spans="8:8" s="53" customFormat="1" x14ac:dyDescent="0.2">
      <c r="H400" s="92"/>
    </row>
  </sheetData>
  <sheetProtection password="CC19" sheet="1" objects="1" scenarios="1" selectLockedCells="1"/>
  <mergeCells count="12">
    <mergeCell ref="C33:F33"/>
    <mergeCell ref="C27:F27"/>
    <mergeCell ref="C35:F35"/>
    <mergeCell ref="C21:F21"/>
    <mergeCell ref="C20:F20"/>
    <mergeCell ref="C28:F28"/>
    <mergeCell ref="C29:F29"/>
    <mergeCell ref="C19:F19"/>
    <mergeCell ref="C17:F17"/>
    <mergeCell ref="C25:F25"/>
    <mergeCell ref="B6:C6"/>
    <mergeCell ref="F6:G6"/>
  </mergeCells>
  <phoneticPr fontId="4" type="noConversion"/>
  <conditionalFormatting sqref="C37:F37 C21:F21 C29:F29">
    <cfRule type="cellIs" dxfId="8" priority="3" stopIfTrue="1" operator="greaterThan">
      <formula>0</formula>
    </cfRule>
  </conditionalFormatting>
  <conditionalFormatting sqref="C20:F20 C28:F28 C36:F36">
    <cfRule type="cellIs" dxfId="7" priority="4" stopIfTrue="1" operator="greaterThan">
      <formula>0</formula>
    </cfRule>
  </conditionalFormatting>
  <conditionalFormatting sqref="C19:F19 C27:F27">
    <cfRule type="cellIs" dxfId="6" priority="2" operator="equal">
      <formula>0</formula>
    </cfRule>
  </conditionalFormatting>
  <conditionalFormatting sqref="C35:F35">
    <cfRule type="cellIs" dxfId="5" priority="1" operator="equal">
      <formula>0</formula>
    </cfRule>
  </conditionalFormatting>
  <dataValidations count="4">
    <dataValidation type="whole" allowBlank="1" showInputMessage="1" showErrorMessage="1" sqref="B8 B10 B12">
      <formula1>20</formula1>
      <formula2>120</formula2>
    </dataValidation>
    <dataValidation type="whole" allowBlank="1" showInputMessage="1" showErrorMessage="1" sqref="B14:B15">
      <formula1>200</formula1>
      <formula2>800</formula2>
    </dataValidation>
    <dataValidation type="list" allowBlank="1" showInputMessage="1" showErrorMessage="1" sqref="F6:G6">
      <formula1>MAJORS</formula1>
    </dataValidation>
    <dataValidation type="list" allowBlank="1" showInputMessage="1" showErrorMessage="1" sqref="D6">
      <formula1>CODES</formula1>
    </dataValidation>
  </dataValidations>
  <printOptions horizontalCentered="1" verticalCentered="1"/>
  <pageMargins left="0.25" right="0.25" top="0.25" bottom="0.25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Z402"/>
  <sheetViews>
    <sheetView showRowColHeaders="0" zoomScale="150" zoomScaleNormal="150" zoomScalePageLayoutView="150" workbookViewId="0">
      <pane ySplit="3" topLeftCell="A4" activePane="bottomLeft" state="frozenSplit"/>
      <selection pane="bottomLeft" activeCell="B2" sqref="B2"/>
    </sheetView>
  </sheetViews>
  <sheetFormatPr defaultColWidth="11" defaultRowHeight="12.75" x14ac:dyDescent="0.2"/>
  <cols>
    <col min="1" max="1" width="2.625" customWidth="1"/>
    <col min="2" max="2" width="13" style="31" customWidth="1"/>
    <col min="3" max="3" width="65.25" style="27" customWidth="1"/>
    <col min="4" max="4" width="10.75" hidden="1" customWidth="1"/>
    <col min="5" max="5" width="46.625" hidden="1" customWidth="1"/>
    <col min="6" max="6" width="10.75" hidden="1" customWidth="1"/>
    <col min="7" max="8" width="11" hidden="1" customWidth="1"/>
    <col min="9" max="9" width="2.625" customWidth="1"/>
    <col min="10" max="156" width="11" style="53"/>
  </cols>
  <sheetData>
    <row r="1" spans="1:9" ht="13.5" thickTop="1" x14ac:dyDescent="0.2">
      <c r="A1" s="60"/>
      <c r="B1" s="61"/>
      <c r="C1" s="61"/>
      <c r="D1" s="61"/>
      <c r="E1" s="61"/>
      <c r="F1" s="61"/>
      <c r="G1" s="61"/>
      <c r="H1" s="61"/>
      <c r="I1" s="62"/>
    </row>
    <row r="2" spans="1:9" ht="21.95" customHeight="1" thickBot="1" x14ac:dyDescent="0.25">
      <c r="A2" s="63"/>
      <c r="B2" s="64"/>
      <c r="C2" s="65"/>
      <c r="D2" s="66"/>
      <c r="E2" s="66"/>
      <c r="F2" s="66"/>
      <c r="G2" s="66"/>
      <c r="H2" s="66"/>
      <c r="I2" s="67"/>
    </row>
    <row r="3" spans="1:9" ht="27" customHeight="1" thickTop="1" thickBot="1" x14ac:dyDescent="0.25">
      <c r="A3" s="63"/>
      <c r="B3" s="90" t="s">
        <v>3</v>
      </c>
      <c r="C3" s="90" t="s">
        <v>245</v>
      </c>
      <c r="D3" s="66"/>
      <c r="E3" s="66"/>
      <c r="F3" s="66"/>
      <c r="G3" s="66"/>
      <c r="H3" s="66"/>
      <c r="I3" s="67"/>
    </row>
    <row r="4" spans="1:9" ht="13.5" thickTop="1" x14ac:dyDescent="0.2">
      <c r="A4" s="63"/>
      <c r="B4" s="58" t="s">
        <v>180</v>
      </c>
      <c r="C4" s="59" t="s">
        <v>61</v>
      </c>
      <c r="D4" s="54" t="s">
        <v>0</v>
      </c>
      <c r="E4" s="66" t="str">
        <f>B4&amp;"-"&amp;C4</f>
        <v>3503-Administrative Support (A.A.S.)</v>
      </c>
      <c r="F4" s="28" t="s">
        <v>0</v>
      </c>
      <c r="G4" s="68" t="s">
        <v>223</v>
      </c>
      <c r="H4" s="68" t="s">
        <v>242</v>
      </c>
      <c r="I4" s="67"/>
    </row>
    <row r="5" spans="1:9" x14ac:dyDescent="0.2">
      <c r="A5" s="63"/>
      <c r="B5" s="55" t="s">
        <v>181</v>
      </c>
      <c r="C5" s="56" t="s">
        <v>62</v>
      </c>
      <c r="D5" s="54" t="s">
        <v>0</v>
      </c>
      <c r="E5" s="66" t="str">
        <f t="shared" ref="E5:E69" si="0">B5&amp;"-"&amp;C5</f>
        <v>0356-Administrative Support (Career Certificate)</v>
      </c>
      <c r="F5" s="28" t="s">
        <v>0</v>
      </c>
      <c r="G5" s="68" t="s">
        <v>84</v>
      </c>
      <c r="H5" s="68" t="s">
        <v>242</v>
      </c>
      <c r="I5" s="67"/>
    </row>
    <row r="6" spans="1:9" x14ac:dyDescent="0.2">
      <c r="A6" s="63"/>
      <c r="B6" s="58" t="s">
        <v>182</v>
      </c>
      <c r="C6" s="59" t="s">
        <v>63</v>
      </c>
      <c r="D6" s="28" t="s">
        <v>0</v>
      </c>
      <c r="E6" s="66" t="str">
        <f t="shared" si="0"/>
        <v>0637-Advanced Electronics (Career Certificate)</v>
      </c>
      <c r="F6" s="28" t="s">
        <v>0</v>
      </c>
      <c r="G6" s="68" t="s">
        <v>222</v>
      </c>
      <c r="H6" s="68" t="s">
        <v>242</v>
      </c>
      <c r="I6" s="67"/>
    </row>
    <row r="7" spans="1:9" x14ac:dyDescent="0.2">
      <c r="A7" s="63"/>
      <c r="B7" s="55" t="s">
        <v>183</v>
      </c>
      <c r="C7" s="56" t="s">
        <v>64</v>
      </c>
      <c r="D7" s="28" t="s">
        <v>1</v>
      </c>
      <c r="E7" s="66" t="str">
        <f t="shared" si="0"/>
        <v>0635-Advanced Mechanical Analysis (Career Certif.)</v>
      </c>
      <c r="F7" s="28" t="s">
        <v>1</v>
      </c>
      <c r="G7" s="68" t="s">
        <v>83</v>
      </c>
      <c r="H7" s="68" t="s">
        <v>242</v>
      </c>
      <c r="I7" s="67"/>
    </row>
    <row r="8" spans="1:9" x14ac:dyDescent="0.2">
      <c r="A8" s="63"/>
      <c r="B8" s="58" t="s">
        <v>184</v>
      </c>
      <c r="C8" s="59" t="s">
        <v>65</v>
      </c>
      <c r="D8" s="28" t="s">
        <v>1</v>
      </c>
      <c r="E8" s="66" t="str">
        <f t="shared" si="0"/>
        <v>3321-Agribusiness (A.A.S.)</v>
      </c>
      <c r="F8" s="28" t="s">
        <v>1</v>
      </c>
      <c r="G8" s="68" t="s">
        <v>220</v>
      </c>
      <c r="H8" s="68" t="s">
        <v>242</v>
      </c>
      <c r="I8" s="67"/>
    </row>
    <row r="9" spans="1:9" x14ac:dyDescent="0.2">
      <c r="A9" s="63"/>
      <c r="B9" s="55" t="s">
        <v>185</v>
      </c>
      <c r="C9" s="56" t="s">
        <v>66</v>
      </c>
      <c r="D9" s="28" t="s">
        <v>1</v>
      </c>
      <c r="E9" s="66" t="str">
        <f t="shared" si="0"/>
        <v>4141-Architecture (A.F.A.)</v>
      </c>
      <c r="F9" s="28" t="s">
        <v>1</v>
      </c>
      <c r="G9" s="68" t="s">
        <v>224</v>
      </c>
      <c r="H9" s="68" t="s">
        <v>242</v>
      </c>
      <c r="I9" s="67"/>
    </row>
    <row r="10" spans="1:9" x14ac:dyDescent="0.2">
      <c r="A10" s="63"/>
      <c r="B10" s="58" t="s">
        <v>186</v>
      </c>
      <c r="C10" s="59" t="s">
        <v>67</v>
      </c>
      <c r="D10" s="28" t="s">
        <v>0</v>
      </c>
      <c r="E10" s="66" t="str">
        <f t="shared" si="0"/>
        <v>0627-Assembly &amp; Testing (Career Certificate)</v>
      </c>
      <c r="F10" s="28" t="s">
        <v>0</v>
      </c>
      <c r="G10" s="68" t="s">
        <v>217</v>
      </c>
      <c r="H10" s="68" t="s">
        <v>243</v>
      </c>
      <c r="I10" s="67"/>
    </row>
    <row r="11" spans="1:9" x14ac:dyDescent="0.2">
      <c r="A11" s="63"/>
      <c r="B11" s="55" t="s">
        <v>187</v>
      </c>
      <c r="C11" s="56" t="s">
        <v>68</v>
      </c>
      <c r="D11" s="28" t="s">
        <v>0</v>
      </c>
      <c r="E11" s="66" t="str">
        <f t="shared" si="0"/>
        <v>3640-Aviation Flight Technology (A.A.S.)</v>
      </c>
      <c r="F11" s="28" t="s">
        <v>0</v>
      </c>
      <c r="G11" s="68" t="s">
        <v>200</v>
      </c>
      <c r="H11" s="68" t="s">
        <v>242</v>
      </c>
      <c r="I11" s="67"/>
    </row>
    <row r="12" spans="1:9" x14ac:dyDescent="0.2">
      <c r="A12" s="63"/>
      <c r="B12" s="58" t="s">
        <v>188</v>
      </c>
      <c r="C12" s="59" t="s">
        <v>69</v>
      </c>
      <c r="D12" s="28" t="s">
        <v>1</v>
      </c>
      <c r="E12" s="66" t="str">
        <f t="shared" si="0"/>
        <v>0631-Basic Electronics (Career Certificate)</v>
      </c>
      <c r="F12" s="28" t="s">
        <v>1</v>
      </c>
      <c r="G12" s="68" t="s">
        <v>122</v>
      </c>
      <c r="H12" s="68" t="s">
        <v>242</v>
      </c>
      <c r="I12" s="67"/>
    </row>
    <row r="13" spans="1:9" x14ac:dyDescent="0.2">
      <c r="A13" s="63"/>
      <c r="B13" s="55" t="s">
        <v>189</v>
      </c>
      <c r="C13" s="56" t="s">
        <v>70</v>
      </c>
      <c r="D13" s="28" t="s">
        <v>0</v>
      </c>
      <c r="E13" s="66" t="str">
        <f t="shared" si="0"/>
        <v>0620-Basic Telecommunications Fund. (Certificate)</v>
      </c>
      <c r="F13" s="28" t="s">
        <v>0</v>
      </c>
      <c r="G13" s="68" t="s">
        <v>80</v>
      </c>
      <c r="H13" s="68" t="s">
        <v>242</v>
      </c>
      <c r="I13" s="67"/>
    </row>
    <row r="14" spans="1:9" x14ac:dyDescent="0.2">
      <c r="A14" s="63"/>
      <c r="B14" s="58" t="s">
        <v>190</v>
      </c>
      <c r="C14" s="59" t="s">
        <v>71</v>
      </c>
      <c r="D14" s="28" t="s">
        <v>1</v>
      </c>
      <c r="E14" s="66" t="str">
        <f t="shared" si="0"/>
        <v>2160-Biology (A.S.)</v>
      </c>
      <c r="F14" s="28" t="s">
        <v>1</v>
      </c>
      <c r="G14" s="68" t="s">
        <v>181</v>
      </c>
      <c r="H14" s="68" t="s">
        <v>242</v>
      </c>
      <c r="I14" s="67"/>
    </row>
    <row r="15" spans="1:9" x14ac:dyDescent="0.2">
      <c r="A15" s="63"/>
      <c r="B15" s="55" t="s">
        <v>191</v>
      </c>
      <c r="C15" s="56" t="s">
        <v>72</v>
      </c>
      <c r="D15" s="28" t="s">
        <v>1</v>
      </c>
      <c r="E15" s="66" t="str">
        <f t="shared" si="0"/>
        <v>3601-Biomedical Equipment (A.A.S.)</v>
      </c>
      <c r="F15" s="28" t="s">
        <v>1</v>
      </c>
      <c r="G15" s="68" t="s">
        <v>90</v>
      </c>
      <c r="H15" s="68" t="s">
        <v>242</v>
      </c>
      <c r="I15" s="67"/>
    </row>
    <row r="16" spans="1:9" x14ac:dyDescent="0.2">
      <c r="A16" s="63"/>
      <c r="B16" s="58" t="s">
        <v>192</v>
      </c>
      <c r="C16" s="59" t="s">
        <v>73</v>
      </c>
      <c r="D16" s="28" t="s">
        <v>1</v>
      </c>
      <c r="E16" s="66" t="str">
        <f t="shared" si="0"/>
        <v>3330-Biotechnology (A.A.S.)</v>
      </c>
      <c r="F16" s="28" t="s">
        <v>1</v>
      </c>
      <c r="G16" s="68" t="s">
        <v>104</v>
      </c>
      <c r="H16" s="68" t="s">
        <v>242</v>
      </c>
      <c r="I16" s="67"/>
    </row>
    <row r="17" spans="1:9" x14ac:dyDescent="0.2">
      <c r="A17" s="63"/>
      <c r="B17" s="55" t="s">
        <v>193</v>
      </c>
      <c r="C17" s="56" t="s">
        <v>74</v>
      </c>
      <c r="D17" s="28" t="s">
        <v>0</v>
      </c>
      <c r="E17" s="66" t="str">
        <f t="shared" si="0"/>
        <v>1132-Broadcasting Arts &amp; Technology (A.A.)</v>
      </c>
      <c r="F17" s="28" t="s">
        <v>0</v>
      </c>
      <c r="G17" s="68" t="s">
        <v>203</v>
      </c>
      <c r="H17" s="68" t="s">
        <v>242</v>
      </c>
      <c r="I17" s="67"/>
    </row>
    <row r="18" spans="1:9" x14ac:dyDescent="0.2">
      <c r="A18" s="63"/>
      <c r="B18" s="58" t="s">
        <v>194</v>
      </c>
      <c r="C18" s="59" t="s">
        <v>75</v>
      </c>
      <c r="D18" s="28" t="s">
        <v>1</v>
      </c>
      <c r="E18" s="66" t="str">
        <f t="shared" si="0"/>
        <v>2110-Business Administration (A.S.)</v>
      </c>
      <c r="F18" s="28" t="s">
        <v>1</v>
      </c>
      <c r="G18" s="68" t="s">
        <v>102</v>
      </c>
      <c r="H18" s="68" t="s">
        <v>242</v>
      </c>
      <c r="I18" s="67"/>
    </row>
    <row r="19" spans="1:9" x14ac:dyDescent="0.2">
      <c r="A19" s="63"/>
      <c r="B19" s="55" t="s">
        <v>195</v>
      </c>
      <c r="C19" s="56" t="s">
        <v>76</v>
      </c>
      <c r="D19" s="28" t="s">
        <v>0</v>
      </c>
      <c r="E19" s="66" t="str">
        <f t="shared" si="0"/>
        <v>3400-Business Career (A.A.S.)</v>
      </c>
      <c r="F19" s="28" t="s">
        <v>0</v>
      </c>
      <c r="G19" s="68" t="s">
        <v>189</v>
      </c>
      <c r="H19" s="68" t="s">
        <v>242</v>
      </c>
      <c r="I19" s="67"/>
    </row>
    <row r="20" spans="1:9" x14ac:dyDescent="0.2">
      <c r="A20" s="63"/>
      <c r="B20" s="58" t="s">
        <v>196</v>
      </c>
      <c r="C20" s="59" t="s">
        <v>77</v>
      </c>
      <c r="D20" s="28" t="s">
        <v>1</v>
      </c>
      <c r="E20" s="66" t="str">
        <f t="shared" si="0"/>
        <v>3450-Chemical Technology (A.A.S.)</v>
      </c>
      <c r="F20" s="28" t="s">
        <v>1</v>
      </c>
      <c r="G20" s="68" t="s">
        <v>105</v>
      </c>
      <c r="H20" s="68" t="s">
        <v>242</v>
      </c>
      <c r="I20" s="67"/>
    </row>
    <row r="21" spans="1:9" x14ac:dyDescent="0.2">
      <c r="A21" s="63"/>
      <c r="B21" s="55" t="s">
        <v>197</v>
      </c>
      <c r="C21" s="56" t="s">
        <v>78</v>
      </c>
      <c r="D21" s="28" t="s">
        <v>1</v>
      </c>
      <c r="E21" s="66" t="str">
        <f t="shared" si="0"/>
        <v>2152-Chemistry (A.S.)</v>
      </c>
      <c r="F21" s="28" t="s">
        <v>1</v>
      </c>
      <c r="G21" s="68" t="s">
        <v>103</v>
      </c>
      <c r="H21" s="68" t="s">
        <v>242</v>
      </c>
      <c r="I21" s="67"/>
    </row>
    <row r="22" spans="1:9" x14ac:dyDescent="0.2">
      <c r="A22" s="63"/>
      <c r="B22" s="58" t="s">
        <v>198</v>
      </c>
      <c r="C22" s="59" t="s">
        <v>45</v>
      </c>
      <c r="D22" s="28" t="s">
        <v>1</v>
      </c>
      <c r="E22" s="66" t="str">
        <f t="shared" si="0"/>
        <v>5710-Computer Aided Drafting Tech. (Certificate)</v>
      </c>
      <c r="F22" s="28" t="s">
        <v>1</v>
      </c>
      <c r="G22" s="68" t="s">
        <v>88</v>
      </c>
      <c r="H22" s="68" t="s">
        <v>242</v>
      </c>
      <c r="I22" s="67"/>
    </row>
    <row r="23" spans="1:9" x14ac:dyDescent="0.2">
      <c r="A23" s="63"/>
      <c r="B23" s="55" t="s">
        <v>199</v>
      </c>
      <c r="C23" s="56" t="s">
        <v>46</v>
      </c>
      <c r="D23" s="28" t="s">
        <v>1</v>
      </c>
      <c r="E23" s="66" t="str">
        <f t="shared" si="0"/>
        <v>3500-Computer Science (A.A.S.)</v>
      </c>
      <c r="F23" s="28" t="s">
        <v>1</v>
      </c>
      <c r="G23" s="68" t="s">
        <v>186</v>
      </c>
      <c r="H23" s="68" t="s">
        <v>242</v>
      </c>
      <c r="I23" s="67"/>
    </row>
    <row r="24" spans="1:9" x14ac:dyDescent="0.2">
      <c r="A24" s="63"/>
      <c r="B24" s="58" t="s">
        <v>200</v>
      </c>
      <c r="C24" s="59" t="s">
        <v>47</v>
      </c>
      <c r="D24" s="28" t="s">
        <v>0</v>
      </c>
      <c r="E24" s="66" t="str">
        <f t="shared" si="0"/>
        <v>0351-Computer Software Application (Career Certificate)</v>
      </c>
      <c r="F24" s="28" t="s">
        <v>0</v>
      </c>
      <c r="G24" s="68" t="s">
        <v>206</v>
      </c>
      <c r="H24" s="68" t="s">
        <v>242</v>
      </c>
      <c r="I24" s="67"/>
    </row>
    <row r="25" spans="1:9" x14ac:dyDescent="0.2">
      <c r="A25" s="63"/>
      <c r="B25" s="55" t="s">
        <v>201</v>
      </c>
      <c r="C25" s="56" t="s">
        <v>4</v>
      </c>
      <c r="D25" s="28" t="s">
        <v>0</v>
      </c>
      <c r="E25" s="66" t="str">
        <f t="shared" si="0"/>
        <v>1129-Communications (A.A.)</v>
      </c>
      <c r="F25" s="28" t="s">
        <v>0</v>
      </c>
      <c r="G25" s="68" t="s">
        <v>188</v>
      </c>
      <c r="H25" s="68" t="s">
        <v>243</v>
      </c>
      <c r="I25" s="67"/>
    </row>
    <row r="26" spans="1:9" x14ac:dyDescent="0.2">
      <c r="A26" s="63"/>
      <c r="B26" s="58" t="s">
        <v>202</v>
      </c>
      <c r="C26" s="59" t="s">
        <v>123</v>
      </c>
      <c r="D26" s="28" t="s">
        <v>0</v>
      </c>
      <c r="E26" s="66" t="str">
        <f t="shared" si="0"/>
        <v>2950-Criminal Justice (A.S.)</v>
      </c>
      <c r="F26" s="28" t="s">
        <v>0</v>
      </c>
      <c r="G26" s="68" t="s">
        <v>213</v>
      </c>
      <c r="H26" s="68" t="s">
        <v>242</v>
      </c>
      <c r="I26" s="67"/>
    </row>
    <row r="27" spans="1:9" x14ac:dyDescent="0.2">
      <c r="A27" s="63"/>
      <c r="B27" s="55" t="s">
        <v>203</v>
      </c>
      <c r="C27" s="56" t="s">
        <v>124</v>
      </c>
      <c r="D27" s="28" t="s">
        <v>0</v>
      </c>
      <c r="E27" s="66" t="str">
        <f t="shared" si="0"/>
        <v>0420-Culinary Arts (Certificate)</v>
      </c>
      <c r="F27" s="28" t="s">
        <v>0</v>
      </c>
      <c r="G27" s="68" t="s">
        <v>183</v>
      </c>
      <c r="H27" s="68" t="s">
        <v>243</v>
      </c>
      <c r="I27" s="67"/>
    </row>
    <row r="28" spans="1:9" x14ac:dyDescent="0.2">
      <c r="A28" s="63"/>
      <c r="B28" s="58">
        <v>3425</v>
      </c>
      <c r="C28" s="59" t="s">
        <v>254</v>
      </c>
      <c r="D28" s="98" t="s">
        <v>242</v>
      </c>
      <c r="E28" s="66" t="str">
        <f t="shared" si="0"/>
        <v>3425-Culinary Arts &amp; Science (NRAEF) (A.A.S.)</v>
      </c>
      <c r="F28" s="98" t="s">
        <v>242</v>
      </c>
      <c r="G28" s="68" t="s">
        <v>182</v>
      </c>
      <c r="H28" s="68" t="s">
        <v>242</v>
      </c>
      <c r="I28" s="67"/>
    </row>
    <row r="29" spans="1:9" x14ac:dyDescent="0.2">
      <c r="A29" s="63"/>
      <c r="B29" s="55" t="s">
        <v>204</v>
      </c>
      <c r="C29" s="56" t="s">
        <v>125</v>
      </c>
      <c r="D29" s="28" t="s">
        <v>0</v>
      </c>
      <c r="E29" s="66" t="str">
        <f t="shared" si="0"/>
        <v>4170-Dance (A.F.A.)</v>
      </c>
      <c r="F29" s="28" t="s">
        <v>0</v>
      </c>
      <c r="G29" s="68" t="s">
        <v>96</v>
      </c>
      <c r="H29" s="68" t="s">
        <v>242</v>
      </c>
      <c r="I29" s="67"/>
    </row>
    <row r="30" spans="1:9" x14ac:dyDescent="0.2">
      <c r="A30" s="63"/>
      <c r="B30" s="58" t="s">
        <v>185</v>
      </c>
      <c r="C30" s="59" t="s">
        <v>126</v>
      </c>
      <c r="D30" s="28" t="s">
        <v>0</v>
      </c>
      <c r="E30" s="66" t="str">
        <f t="shared" si="0"/>
        <v>4141-Design (A.F.A.)</v>
      </c>
      <c r="F30" s="28" t="s">
        <v>0</v>
      </c>
      <c r="G30" s="68" t="s">
        <v>214</v>
      </c>
      <c r="H30" s="68" t="s">
        <v>242</v>
      </c>
      <c r="I30" s="67"/>
    </row>
    <row r="31" spans="1:9" x14ac:dyDescent="0.2">
      <c r="A31" s="63"/>
      <c r="B31" s="55" t="s">
        <v>205</v>
      </c>
      <c r="C31" s="56" t="s">
        <v>127</v>
      </c>
      <c r="D31" s="28" t="s">
        <v>0</v>
      </c>
      <c r="E31" s="66" t="str">
        <f t="shared" si="0"/>
        <v>3530-Digital Media Technology (A.A.S.)</v>
      </c>
      <c r="F31" s="28" t="s">
        <v>0</v>
      </c>
      <c r="G31" s="68" t="s">
        <v>201</v>
      </c>
      <c r="H31" s="68" t="s">
        <v>242</v>
      </c>
      <c r="I31" s="67"/>
    </row>
    <row r="32" spans="1:9" x14ac:dyDescent="0.2">
      <c r="A32" s="63"/>
      <c r="B32" s="58" t="s">
        <v>206</v>
      </c>
      <c r="C32" s="59" t="s">
        <v>128</v>
      </c>
      <c r="D32" s="28" t="s">
        <v>0</v>
      </c>
      <c r="E32" s="66" t="str">
        <f t="shared" si="0"/>
        <v>0629-Digital Technology (Career Certificate)</v>
      </c>
      <c r="F32" s="28" t="s">
        <v>0</v>
      </c>
      <c r="G32" s="68" t="s">
        <v>79</v>
      </c>
      <c r="H32" s="68" t="s">
        <v>242</v>
      </c>
      <c r="I32" s="67"/>
    </row>
    <row r="33" spans="1:9" x14ac:dyDescent="0.2">
      <c r="A33" s="63"/>
      <c r="B33" s="55" t="s">
        <v>207</v>
      </c>
      <c r="C33" s="56" t="s">
        <v>129</v>
      </c>
      <c r="D33" s="28" t="s">
        <v>0</v>
      </c>
      <c r="E33" s="66" t="str">
        <f t="shared" si="0"/>
        <v>4150-Drama (A.F.A.)</v>
      </c>
      <c r="F33" s="28" t="s">
        <v>0</v>
      </c>
      <c r="G33" s="68" t="s">
        <v>109</v>
      </c>
      <c r="H33" s="68" t="s">
        <v>242</v>
      </c>
      <c r="I33" s="67"/>
    </row>
    <row r="34" spans="1:9" x14ac:dyDescent="0.2">
      <c r="A34" s="63"/>
      <c r="B34" s="58" t="s">
        <v>208</v>
      </c>
      <c r="C34" s="59" t="s">
        <v>130</v>
      </c>
      <c r="D34" s="28" t="s">
        <v>0</v>
      </c>
      <c r="E34" s="66" t="str">
        <f t="shared" si="0"/>
        <v>5134-Early Childhood Development (Program Certif.)</v>
      </c>
      <c r="F34" s="28" t="s">
        <v>0</v>
      </c>
      <c r="G34" s="68" t="s">
        <v>112</v>
      </c>
      <c r="H34" s="68" t="s">
        <v>242</v>
      </c>
      <c r="I34" s="67"/>
    </row>
    <row r="35" spans="1:9" x14ac:dyDescent="0.2">
      <c r="A35" s="63"/>
      <c r="B35" s="55" t="s">
        <v>209</v>
      </c>
      <c r="C35" s="56" t="s">
        <v>131</v>
      </c>
      <c r="D35" s="28" t="s">
        <v>0</v>
      </c>
      <c r="E35" s="66" t="str">
        <f t="shared" si="0"/>
        <v>2940-Early Childhood Education (A.S.)</v>
      </c>
      <c r="F35" s="28" t="s">
        <v>0</v>
      </c>
      <c r="G35" s="68" t="s">
        <v>113</v>
      </c>
      <c r="H35" s="68" t="s">
        <v>242</v>
      </c>
      <c r="I35" s="67"/>
    </row>
    <row r="36" spans="1:9" x14ac:dyDescent="0.2">
      <c r="A36" s="63"/>
      <c r="B36" s="58" t="s">
        <v>210</v>
      </c>
      <c r="C36" s="59" t="s">
        <v>132</v>
      </c>
      <c r="D36" s="28" t="s">
        <v>1</v>
      </c>
      <c r="E36" s="66" t="str">
        <f t="shared" si="0"/>
        <v>3600-Electronics Engineering Technology (A.A.S.)</v>
      </c>
      <c r="F36" s="28" t="s">
        <v>1</v>
      </c>
      <c r="G36" s="68" t="s">
        <v>114</v>
      </c>
      <c r="H36" s="68" t="s">
        <v>242</v>
      </c>
      <c r="I36" s="67"/>
    </row>
    <row r="37" spans="1:9" x14ac:dyDescent="0.2">
      <c r="A37" s="63"/>
      <c r="B37" s="55" t="s">
        <v>211</v>
      </c>
      <c r="C37" s="56" t="s">
        <v>133</v>
      </c>
      <c r="D37" s="28" t="s">
        <v>1</v>
      </c>
      <c r="E37" s="66" t="str">
        <f t="shared" si="0"/>
        <v>2171-Electronic Music (A.S.)</v>
      </c>
      <c r="F37" s="28" t="s">
        <v>1</v>
      </c>
      <c r="G37" s="68" t="s">
        <v>115</v>
      </c>
      <c r="H37" s="68" t="s">
        <v>242</v>
      </c>
      <c r="I37" s="67"/>
    </row>
    <row r="38" spans="1:9" x14ac:dyDescent="0.2">
      <c r="A38" s="63"/>
      <c r="B38" s="58" t="s">
        <v>212</v>
      </c>
      <c r="C38" s="59" t="s">
        <v>134</v>
      </c>
      <c r="D38" s="28" t="s">
        <v>1</v>
      </c>
      <c r="E38" s="66" t="str">
        <f t="shared" si="0"/>
        <v>2180-Engineering Science (A.S.)</v>
      </c>
      <c r="F38" s="28" t="s">
        <v>1</v>
      </c>
      <c r="G38" s="68" t="s">
        <v>193</v>
      </c>
      <c r="H38" s="68" t="s">
        <v>242</v>
      </c>
      <c r="I38" s="67"/>
    </row>
    <row r="39" spans="1:9" x14ac:dyDescent="0.2">
      <c r="A39" s="63"/>
      <c r="B39" s="55" t="s">
        <v>213</v>
      </c>
      <c r="C39" s="56" t="s">
        <v>135</v>
      </c>
      <c r="D39" s="28" t="s">
        <v>0</v>
      </c>
      <c r="E39" s="66" t="str">
        <f t="shared" si="0"/>
        <v>0633-Engineering Technology (Career Certificate)</v>
      </c>
      <c r="F39" s="28" t="s">
        <v>0</v>
      </c>
      <c r="G39" s="68" t="s">
        <v>82</v>
      </c>
      <c r="H39" s="68" t="s">
        <v>242</v>
      </c>
      <c r="I39" s="67"/>
    </row>
    <row r="40" spans="1:9" x14ac:dyDescent="0.2">
      <c r="A40" s="63"/>
      <c r="B40" s="58" t="s">
        <v>214</v>
      </c>
      <c r="C40" s="59" t="s">
        <v>179</v>
      </c>
      <c r="D40" s="28" t="s">
        <v>0</v>
      </c>
      <c r="E40" s="66" t="str">
        <f t="shared" si="0"/>
        <v>0961-English for Speakers of Other Languages (ESL)</v>
      </c>
      <c r="F40" s="28" t="s">
        <v>0</v>
      </c>
      <c r="G40" s="68" t="s">
        <v>226</v>
      </c>
      <c r="H40" s="68" t="s">
        <v>242</v>
      </c>
      <c r="I40" s="67"/>
    </row>
    <row r="41" spans="1:9" x14ac:dyDescent="0.2">
      <c r="A41" s="63"/>
      <c r="B41" s="55" t="s">
        <v>215</v>
      </c>
      <c r="C41" s="56" t="s">
        <v>136</v>
      </c>
      <c r="D41" s="28" t="s">
        <v>1</v>
      </c>
      <c r="E41" s="66" t="str">
        <f t="shared" si="0"/>
        <v>3451-Environmental Science (A.A.S.)</v>
      </c>
      <c r="F41" s="28" t="s">
        <v>1</v>
      </c>
      <c r="G41" s="68" t="s">
        <v>81</v>
      </c>
      <c r="H41" s="68" t="s">
        <v>242</v>
      </c>
      <c r="I41" s="67"/>
    </row>
    <row r="42" spans="1:9" x14ac:dyDescent="0.2">
      <c r="A42" s="63"/>
      <c r="B42" s="58" t="s">
        <v>216</v>
      </c>
      <c r="C42" s="59" t="s">
        <v>137</v>
      </c>
      <c r="D42" s="28" t="s">
        <v>1</v>
      </c>
      <c r="E42" s="66" t="str">
        <f t="shared" si="0"/>
        <v>2960-Exercise Science (A.S.)</v>
      </c>
      <c r="F42" s="28" t="s">
        <v>1</v>
      </c>
      <c r="G42" s="68" t="s">
        <v>91</v>
      </c>
      <c r="H42" s="68" t="s">
        <v>242</v>
      </c>
      <c r="I42" s="67"/>
    </row>
    <row r="43" spans="1:9" x14ac:dyDescent="0.2">
      <c r="A43" s="63"/>
      <c r="B43" s="55" t="s">
        <v>185</v>
      </c>
      <c r="C43" s="56" t="s">
        <v>138</v>
      </c>
      <c r="D43" s="28" t="s">
        <v>0</v>
      </c>
      <c r="E43" s="66" t="str">
        <f t="shared" si="0"/>
        <v>4141-Fashion Design (A.F.A.)</v>
      </c>
      <c r="F43" s="28" t="s">
        <v>0</v>
      </c>
      <c r="G43" s="68" t="s">
        <v>92</v>
      </c>
      <c r="H43" s="68" t="s">
        <v>242</v>
      </c>
      <c r="I43" s="67"/>
    </row>
    <row r="44" spans="1:9" x14ac:dyDescent="0.2">
      <c r="A44" s="63"/>
      <c r="B44" s="58" t="s">
        <v>185</v>
      </c>
      <c r="C44" s="59" t="s">
        <v>139</v>
      </c>
      <c r="D44" s="28" t="s">
        <v>0</v>
      </c>
      <c r="E44" s="66" t="str">
        <f t="shared" si="0"/>
        <v>4141-Fashion Merchandising (A.F.A.)</v>
      </c>
      <c r="F44" s="28" t="s">
        <v>0</v>
      </c>
      <c r="G44" s="68" t="s">
        <v>194</v>
      </c>
      <c r="H44" s="68" t="s">
        <v>243</v>
      </c>
      <c r="I44" s="67"/>
    </row>
    <row r="45" spans="1:9" x14ac:dyDescent="0.2">
      <c r="A45" s="63"/>
      <c r="B45" s="55" t="s">
        <v>217</v>
      </c>
      <c r="C45" s="56" t="s">
        <v>140</v>
      </c>
      <c r="D45" s="28" t="s">
        <v>1</v>
      </c>
      <c r="E45" s="66" t="str">
        <f t="shared" si="0"/>
        <v>0344-Finance (Career Certificate)</v>
      </c>
      <c r="F45" s="28" t="s">
        <v>1</v>
      </c>
      <c r="G45" s="68" t="s">
        <v>107</v>
      </c>
      <c r="H45" s="68" t="s">
        <v>243</v>
      </c>
      <c r="I45" s="67"/>
    </row>
    <row r="46" spans="1:9" x14ac:dyDescent="0.2">
      <c r="A46" s="63"/>
      <c r="B46" s="58" t="s">
        <v>218</v>
      </c>
      <c r="C46" s="59" t="s">
        <v>141</v>
      </c>
      <c r="D46" s="28" t="s">
        <v>0</v>
      </c>
      <c r="E46" s="66" t="str">
        <f t="shared" si="0"/>
        <v>3460-Fire Science Technology (A.A.S.)</v>
      </c>
      <c r="F46" s="28" t="s">
        <v>0</v>
      </c>
      <c r="G46" s="68" t="s">
        <v>87</v>
      </c>
      <c r="H46" s="68" t="s">
        <v>243</v>
      </c>
      <c r="I46" s="67"/>
    </row>
    <row r="47" spans="1:9" x14ac:dyDescent="0.2">
      <c r="A47" s="63"/>
      <c r="B47" s="55" t="s">
        <v>219</v>
      </c>
      <c r="C47" s="56" t="s">
        <v>142</v>
      </c>
      <c r="D47" s="28" t="s">
        <v>1</v>
      </c>
      <c r="E47" s="66" t="str">
        <f t="shared" si="0"/>
        <v>3504-Game Development (A.A.S.)</v>
      </c>
      <c r="F47" s="28" t="s">
        <v>1</v>
      </c>
      <c r="G47" s="68" t="s">
        <v>111</v>
      </c>
      <c r="H47" s="68" t="s">
        <v>243</v>
      </c>
      <c r="I47" s="67"/>
    </row>
    <row r="48" spans="1:9" x14ac:dyDescent="0.2">
      <c r="A48" s="63"/>
      <c r="B48" s="58" t="s">
        <v>220</v>
      </c>
      <c r="C48" s="59" t="s">
        <v>143</v>
      </c>
      <c r="D48" s="28" t="s">
        <v>0</v>
      </c>
      <c r="E48" s="66" t="str">
        <f t="shared" si="0"/>
        <v>0323-Garden Center (Career Certificate)</v>
      </c>
      <c r="F48" s="28" t="s">
        <v>0</v>
      </c>
      <c r="G48" s="68" t="s">
        <v>197</v>
      </c>
      <c r="H48" s="68" t="s">
        <v>243</v>
      </c>
      <c r="I48" s="67"/>
    </row>
    <row r="49" spans="1:9" x14ac:dyDescent="0.2">
      <c r="A49" s="63"/>
      <c r="B49" s="55" t="s">
        <v>221</v>
      </c>
      <c r="C49" s="56" t="s">
        <v>144</v>
      </c>
      <c r="D49" s="28" t="s">
        <v>0</v>
      </c>
      <c r="E49" s="66" t="str">
        <f t="shared" si="0"/>
        <v>3560-Graphic Design (A.A.S.)</v>
      </c>
      <c r="F49" s="28" t="s">
        <v>0</v>
      </c>
      <c r="G49" s="68" t="s">
        <v>108</v>
      </c>
      <c r="H49" s="68" t="s">
        <v>243</v>
      </c>
      <c r="I49" s="67"/>
    </row>
    <row r="50" spans="1:9" x14ac:dyDescent="0.2">
      <c r="A50" s="63"/>
      <c r="B50" s="58" t="s">
        <v>222</v>
      </c>
      <c r="C50" s="59" t="s">
        <v>145</v>
      </c>
      <c r="D50" s="28" t="s">
        <v>0</v>
      </c>
      <c r="E50" s="66" t="str">
        <f t="shared" si="0"/>
        <v>0321-Grounds Maintenance (Career Certificate)</v>
      </c>
      <c r="F50" s="28" t="s">
        <v>0</v>
      </c>
      <c r="G50" s="69" t="s">
        <v>257</v>
      </c>
      <c r="H50" s="69" t="s">
        <v>243</v>
      </c>
      <c r="I50" s="67"/>
    </row>
    <row r="51" spans="1:9" x14ac:dyDescent="0.2">
      <c r="A51" s="63"/>
      <c r="B51" s="55" t="s">
        <v>223</v>
      </c>
      <c r="C51" s="56" t="s">
        <v>146</v>
      </c>
      <c r="D51" s="28" t="s">
        <v>0</v>
      </c>
      <c r="E51" s="66" t="str">
        <f t="shared" si="0"/>
        <v>0134-Group Teacher (Career Certificate)</v>
      </c>
      <c r="F51" s="28" t="s">
        <v>0</v>
      </c>
      <c r="G51" s="69" t="s">
        <v>190</v>
      </c>
      <c r="H51" s="68" t="s">
        <v>243</v>
      </c>
      <c r="I51" s="67"/>
    </row>
    <row r="52" spans="1:9" x14ac:dyDescent="0.2">
      <c r="A52" s="63"/>
      <c r="B52" s="58" t="s">
        <v>224</v>
      </c>
      <c r="C52" s="59" t="s">
        <v>163</v>
      </c>
      <c r="D52" s="28" t="s">
        <v>0</v>
      </c>
      <c r="E52" s="66" t="str">
        <f t="shared" si="0"/>
        <v>0324-Horticultural Apprenticeship</v>
      </c>
      <c r="F52" s="28" t="s">
        <v>0</v>
      </c>
      <c r="G52" s="68" t="s">
        <v>106</v>
      </c>
      <c r="H52" s="68" t="s">
        <v>243</v>
      </c>
      <c r="I52" s="67"/>
    </row>
    <row r="53" spans="1:9" x14ac:dyDescent="0.2">
      <c r="A53" s="63"/>
      <c r="B53" s="55" t="s">
        <v>225</v>
      </c>
      <c r="C53" s="56" t="s">
        <v>147</v>
      </c>
      <c r="D53" s="28" t="s">
        <v>0</v>
      </c>
      <c r="E53" s="66" t="str">
        <f t="shared" si="0"/>
        <v>3420-Hospitality Management (A.A.S.)</v>
      </c>
      <c r="F53" s="28" t="s">
        <v>0</v>
      </c>
      <c r="G53" s="68" t="s">
        <v>93</v>
      </c>
      <c r="H53" s="68" t="s">
        <v>243</v>
      </c>
      <c r="I53" s="67"/>
    </row>
    <row r="54" spans="1:9" x14ac:dyDescent="0.2">
      <c r="A54" s="63"/>
      <c r="B54" s="58" t="s">
        <v>226</v>
      </c>
      <c r="C54" s="59" t="s">
        <v>148</v>
      </c>
      <c r="D54" s="28" t="s">
        <v>0</v>
      </c>
      <c r="E54" s="66" t="str">
        <f t="shared" si="0"/>
        <v>1134-Human Services (A.A.)</v>
      </c>
      <c r="F54" s="28" t="s">
        <v>0</v>
      </c>
      <c r="G54" s="68" t="s">
        <v>211</v>
      </c>
      <c r="H54" s="68" t="s">
        <v>243</v>
      </c>
      <c r="I54" s="67"/>
    </row>
    <row r="55" spans="1:9" x14ac:dyDescent="0.2">
      <c r="A55" s="63"/>
      <c r="B55" s="55" t="s">
        <v>79</v>
      </c>
      <c r="C55" s="56" t="s">
        <v>149</v>
      </c>
      <c r="D55" s="28" t="s">
        <v>0</v>
      </c>
      <c r="E55" s="66" t="str">
        <f t="shared" si="0"/>
        <v>1130-Humanities/Social Science (A.A.)</v>
      </c>
      <c r="F55" s="28" t="s">
        <v>0</v>
      </c>
      <c r="G55" s="68" t="s">
        <v>212</v>
      </c>
      <c r="H55" s="68" t="s">
        <v>243</v>
      </c>
      <c r="I55" s="67"/>
    </row>
    <row r="56" spans="1:9" x14ac:dyDescent="0.2">
      <c r="A56" s="63"/>
      <c r="B56" s="58" t="s">
        <v>80</v>
      </c>
      <c r="C56" s="59" t="s">
        <v>150</v>
      </c>
      <c r="D56" s="28" t="s">
        <v>0</v>
      </c>
      <c r="E56" s="66" t="str">
        <f t="shared" si="0"/>
        <v>0354-Information Security (Career Certificate)</v>
      </c>
      <c r="F56" s="28" t="s">
        <v>0</v>
      </c>
      <c r="G56" s="68" t="s">
        <v>98</v>
      </c>
      <c r="H56" s="68" t="s">
        <v>242</v>
      </c>
      <c r="I56" s="67"/>
    </row>
    <row r="57" spans="1:9" x14ac:dyDescent="0.2">
      <c r="A57" s="63"/>
      <c r="B57" s="55" t="s">
        <v>185</v>
      </c>
      <c r="C57" s="56" t="s">
        <v>151</v>
      </c>
      <c r="D57" s="28" t="s">
        <v>0</v>
      </c>
      <c r="E57" s="66" t="str">
        <f t="shared" si="0"/>
        <v>4141-Industrial Design (A.F.A.)</v>
      </c>
      <c r="F57" s="28" t="s">
        <v>0</v>
      </c>
      <c r="G57" s="68" t="s">
        <v>209</v>
      </c>
      <c r="H57" s="68" t="s">
        <v>242</v>
      </c>
      <c r="I57" s="67"/>
    </row>
    <row r="58" spans="1:9" x14ac:dyDescent="0.2">
      <c r="A58" s="63"/>
      <c r="B58" s="58" t="s">
        <v>185</v>
      </c>
      <c r="C58" s="59" t="s">
        <v>152</v>
      </c>
      <c r="D58" s="28" t="s">
        <v>0</v>
      </c>
      <c r="E58" s="66" t="str">
        <f t="shared" si="0"/>
        <v>4141-Interior Design (A.F.A.)</v>
      </c>
      <c r="F58" s="28" t="s">
        <v>0</v>
      </c>
      <c r="G58" s="68" t="s">
        <v>202</v>
      </c>
      <c r="H58" s="68" t="s">
        <v>242</v>
      </c>
      <c r="I58" s="67"/>
    </row>
    <row r="59" spans="1:9" x14ac:dyDescent="0.2">
      <c r="A59" s="63"/>
      <c r="B59" s="55" t="s">
        <v>81</v>
      </c>
      <c r="C59" s="56" t="s">
        <v>153</v>
      </c>
      <c r="D59" s="28" t="s">
        <v>0</v>
      </c>
      <c r="E59" s="66" t="str">
        <f t="shared" si="0"/>
        <v>1160-International Studies (A.A.)</v>
      </c>
      <c r="F59" s="28" t="s">
        <v>0</v>
      </c>
      <c r="G59" s="68" t="s">
        <v>216</v>
      </c>
      <c r="H59" s="68" t="s">
        <v>243</v>
      </c>
      <c r="I59" s="67"/>
    </row>
    <row r="60" spans="1:9" x14ac:dyDescent="0.2">
      <c r="A60" s="63"/>
      <c r="B60" s="58" t="s">
        <v>82</v>
      </c>
      <c r="C60" s="59" t="s">
        <v>154</v>
      </c>
      <c r="D60" s="28" t="s">
        <v>0</v>
      </c>
      <c r="E60" s="66" t="str">
        <f t="shared" si="0"/>
        <v>1133-Journalism (A.A.)</v>
      </c>
      <c r="F60" s="28" t="s">
        <v>0</v>
      </c>
      <c r="G60" s="68" t="s">
        <v>110</v>
      </c>
      <c r="H60" s="68" t="s">
        <v>243</v>
      </c>
      <c r="I60" s="67"/>
    </row>
    <row r="61" spans="1:9" x14ac:dyDescent="0.2">
      <c r="A61" s="63"/>
      <c r="B61" s="55" t="s">
        <v>83</v>
      </c>
      <c r="C61" s="56" t="s">
        <v>155</v>
      </c>
      <c r="D61" s="28" t="s">
        <v>0</v>
      </c>
      <c r="E61" s="66" t="str">
        <f t="shared" si="0"/>
        <v>0322-Landscape Contractor (Career Certificate)</v>
      </c>
      <c r="F61" s="28" t="s">
        <v>0</v>
      </c>
      <c r="G61" s="68" t="s">
        <v>85</v>
      </c>
      <c r="H61" s="68" t="s">
        <v>243</v>
      </c>
      <c r="I61" s="67"/>
    </row>
    <row r="62" spans="1:9" x14ac:dyDescent="0.2">
      <c r="A62" s="63"/>
      <c r="B62" s="58" t="s">
        <v>84</v>
      </c>
      <c r="C62" s="59" t="s">
        <v>156</v>
      </c>
      <c r="D62" s="28" t="s">
        <v>0</v>
      </c>
      <c r="E62" s="66" t="str">
        <f t="shared" si="0"/>
        <v>0320-Landscape Design (Career Certificate)</v>
      </c>
      <c r="F62" s="28" t="s">
        <v>0</v>
      </c>
      <c r="G62" s="68" t="s">
        <v>184</v>
      </c>
      <c r="H62" s="68" t="s">
        <v>243</v>
      </c>
      <c r="I62" s="67"/>
    </row>
    <row r="63" spans="1:9" x14ac:dyDescent="0.2">
      <c r="A63" s="63"/>
      <c r="B63" s="55" t="s">
        <v>85</v>
      </c>
      <c r="C63" s="56" t="s">
        <v>157</v>
      </c>
      <c r="D63" s="28" t="s">
        <v>1</v>
      </c>
      <c r="E63" s="66" t="str">
        <f t="shared" si="0"/>
        <v>3320-Landscape Management &amp; Design (A.A.S.)</v>
      </c>
      <c r="F63" s="28" t="s">
        <v>1</v>
      </c>
      <c r="G63" s="68" t="s">
        <v>120</v>
      </c>
      <c r="H63" s="68" t="s">
        <v>243</v>
      </c>
      <c r="I63" s="67"/>
    </row>
    <row r="64" spans="1:9" x14ac:dyDescent="0.2">
      <c r="A64" s="63"/>
      <c r="B64" s="58" t="s">
        <v>86</v>
      </c>
      <c r="C64" s="59" t="s">
        <v>158</v>
      </c>
      <c r="D64" s="28" t="s">
        <v>0</v>
      </c>
      <c r="E64" s="66" t="str">
        <f t="shared" si="0"/>
        <v>3501-Management Information Systems (A.A.S.)</v>
      </c>
      <c r="F64" s="28" t="s">
        <v>0</v>
      </c>
      <c r="G64" s="68" t="s">
        <v>192</v>
      </c>
      <c r="H64" s="68" t="s">
        <v>243</v>
      </c>
      <c r="I64" s="67"/>
    </row>
    <row r="65" spans="1:9" x14ac:dyDescent="0.2">
      <c r="A65" s="63"/>
      <c r="B65" s="55" t="s">
        <v>87</v>
      </c>
      <c r="C65" s="56" t="s">
        <v>159</v>
      </c>
      <c r="D65" s="28" t="s">
        <v>1</v>
      </c>
      <c r="E65" s="66" t="str">
        <f t="shared" si="0"/>
        <v>2150-Mathematics (A.S.)</v>
      </c>
      <c r="F65" s="28" t="s">
        <v>1</v>
      </c>
      <c r="G65" s="68" t="s">
        <v>195</v>
      </c>
      <c r="H65" s="68" t="s">
        <v>242</v>
      </c>
      <c r="I65" s="67"/>
    </row>
    <row r="66" spans="1:9" x14ac:dyDescent="0.2">
      <c r="A66" s="63"/>
      <c r="B66" s="58" t="s">
        <v>88</v>
      </c>
      <c r="C66" s="59" t="s">
        <v>160</v>
      </c>
      <c r="D66" s="28" t="s">
        <v>0</v>
      </c>
      <c r="E66" s="66" t="str">
        <f t="shared" si="0"/>
        <v>0625-Mechanical CAD (Career Certificate)</v>
      </c>
      <c r="F66" s="28" t="s">
        <v>0</v>
      </c>
      <c r="G66" s="68" t="s">
        <v>225</v>
      </c>
      <c r="H66" s="68" t="s">
        <v>242</v>
      </c>
      <c r="I66" s="67"/>
    </row>
    <row r="67" spans="1:9" x14ac:dyDescent="0.2">
      <c r="A67" s="63"/>
      <c r="B67" s="55" t="s">
        <v>89</v>
      </c>
      <c r="C67" s="56" t="s">
        <v>161</v>
      </c>
      <c r="D67" s="28" t="s">
        <v>1</v>
      </c>
      <c r="E67" s="66" t="str">
        <f t="shared" si="0"/>
        <v>3700-Mechanical Engineering Technology (A.A.S.)</v>
      </c>
      <c r="F67" s="28" t="s">
        <v>1</v>
      </c>
      <c r="G67" s="69" t="s">
        <v>255</v>
      </c>
      <c r="H67" s="69" t="s">
        <v>242</v>
      </c>
      <c r="I67" s="67"/>
    </row>
    <row r="68" spans="1:9" x14ac:dyDescent="0.2">
      <c r="A68" s="63"/>
      <c r="B68" s="58" t="s">
        <v>90</v>
      </c>
      <c r="C68" s="59" t="s">
        <v>48</v>
      </c>
      <c r="D68" s="28" t="s">
        <v>0</v>
      </c>
      <c r="E68" s="66" t="str">
        <f t="shared" si="0"/>
        <v>0360-Media Technology (Career Certificate)</v>
      </c>
      <c r="F68" s="28" t="s">
        <v>0</v>
      </c>
      <c r="G68" s="68" t="s">
        <v>101</v>
      </c>
      <c r="H68" s="68" t="s">
        <v>242</v>
      </c>
      <c r="I68" s="67"/>
    </row>
    <row r="69" spans="1:9" x14ac:dyDescent="0.2">
      <c r="A69" s="63"/>
      <c r="B69" s="55" t="s">
        <v>91</v>
      </c>
      <c r="C69" s="56" t="s">
        <v>49</v>
      </c>
      <c r="D69" s="28" t="s">
        <v>0</v>
      </c>
      <c r="E69" s="66" t="str">
        <f t="shared" si="0"/>
        <v>1190-Music (A.A.)</v>
      </c>
      <c r="F69" s="28" t="s">
        <v>0</v>
      </c>
      <c r="G69" s="68" t="s">
        <v>196</v>
      </c>
      <c r="H69" s="68" t="s">
        <v>243</v>
      </c>
      <c r="I69" s="67"/>
    </row>
    <row r="70" spans="1:9" x14ac:dyDescent="0.2">
      <c r="A70" s="63"/>
      <c r="B70" s="58" t="s">
        <v>92</v>
      </c>
      <c r="C70" s="59" t="s">
        <v>50</v>
      </c>
      <c r="D70" s="28" t="s">
        <v>0</v>
      </c>
      <c r="E70" s="66" t="str">
        <f t="shared" ref="E70:E102" si="1">B70&amp;"-"&amp;C70</f>
        <v>2006-Musical Theatre (A.A.)</v>
      </c>
      <c r="F70" s="28" t="s">
        <v>0</v>
      </c>
      <c r="G70" s="68" t="s">
        <v>215</v>
      </c>
      <c r="H70" s="68" t="s">
        <v>243</v>
      </c>
      <c r="I70" s="67"/>
    </row>
    <row r="71" spans="1:9" x14ac:dyDescent="0.2">
      <c r="A71" s="63"/>
      <c r="B71" s="55" t="s">
        <v>93</v>
      </c>
      <c r="C71" s="56" t="s">
        <v>51</v>
      </c>
      <c r="D71" s="28" t="s">
        <v>1</v>
      </c>
      <c r="E71" s="66" t="str">
        <f t="shared" si="1"/>
        <v>2170-Music Recording (A.S.)</v>
      </c>
      <c r="F71" s="28" t="s">
        <v>1</v>
      </c>
      <c r="G71" s="68" t="s">
        <v>218</v>
      </c>
      <c r="H71" s="68" t="s">
        <v>242</v>
      </c>
      <c r="I71" s="67"/>
    </row>
    <row r="72" spans="1:9" x14ac:dyDescent="0.2">
      <c r="A72" s="63"/>
      <c r="B72" s="58" t="s">
        <v>94</v>
      </c>
      <c r="C72" s="59" t="s">
        <v>52</v>
      </c>
      <c r="D72" s="28" t="s">
        <v>1</v>
      </c>
      <c r="E72" s="66" t="str">
        <f t="shared" si="1"/>
        <v>3651-Networking (A.A.S.)</v>
      </c>
      <c r="F72" s="28" t="s">
        <v>1</v>
      </c>
      <c r="G72" s="68" t="s">
        <v>199</v>
      </c>
      <c r="H72" s="68" t="s">
        <v>243</v>
      </c>
      <c r="I72" s="67"/>
    </row>
    <row r="73" spans="1:9" x14ac:dyDescent="0.2">
      <c r="A73" s="63"/>
      <c r="B73" s="55" t="s">
        <v>95</v>
      </c>
      <c r="C73" s="56" t="s">
        <v>53</v>
      </c>
      <c r="D73" s="28" t="s">
        <v>1</v>
      </c>
      <c r="E73" s="66" t="str">
        <f t="shared" si="1"/>
        <v>3800-Nursing (A.A.S.)</v>
      </c>
      <c r="F73" s="28" t="s">
        <v>1</v>
      </c>
      <c r="G73" s="68" t="s">
        <v>86</v>
      </c>
      <c r="H73" s="68" t="s">
        <v>242</v>
      </c>
      <c r="I73" s="67"/>
    </row>
    <row r="74" spans="1:9" x14ac:dyDescent="0.2">
      <c r="A74" s="63"/>
      <c r="B74" s="58">
        <v>2155</v>
      </c>
      <c r="C74" s="59" t="s">
        <v>256</v>
      </c>
      <c r="D74" s="98" t="s">
        <v>243</v>
      </c>
      <c r="E74" s="66" t="str">
        <f t="shared" si="1"/>
        <v>2155-Occupational Therapy Assistant (A.S.)</v>
      </c>
      <c r="F74" s="98" t="s">
        <v>243</v>
      </c>
      <c r="G74" s="68" t="s">
        <v>118</v>
      </c>
      <c r="H74" s="68" t="s">
        <v>242</v>
      </c>
      <c r="I74" s="67"/>
    </row>
    <row r="75" spans="1:9" x14ac:dyDescent="0.2">
      <c r="A75" s="63"/>
      <c r="B75" s="55" t="s">
        <v>96</v>
      </c>
      <c r="C75" s="56" t="s">
        <v>54</v>
      </c>
      <c r="D75" s="28" t="s">
        <v>0</v>
      </c>
      <c r="E75" s="66" t="str">
        <f t="shared" si="1"/>
        <v>0950-Personal Trainer (Career Certificate)</v>
      </c>
      <c r="F75" s="28" t="s">
        <v>0</v>
      </c>
      <c r="G75" s="68" t="s">
        <v>180</v>
      </c>
      <c r="H75" s="68" t="s">
        <v>242</v>
      </c>
      <c r="I75" s="67"/>
    </row>
    <row r="76" spans="1:9" x14ac:dyDescent="0.2">
      <c r="A76" s="63"/>
      <c r="B76" s="58" t="s">
        <v>97</v>
      </c>
      <c r="C76" s="59" t="s">
        <v>55</v>
      </c>
      <c r="D76" s="28" t="s">
        <v>0</v>
      </c>
      <c r="E76" s="66" t="str">
        <f t="shared" si="1"/>
        <v>3550-Photography Technology (A.A.S.)</v>
      </c>
      <c r="F76" s="28" t="s">
        <v>0</v>
      </c>
      <c r="G76" s="68" t="s">
        <v>219</v>
      </c>
      <c r="H76" s="68" t="s">
        <v>243</v>
      </c>
      <c r="I76" s="67"/>
    </row>
    <row r="77" spans="1:9" x14ac:dyDescent="0.2">
      <c r="A77" s="63"/>
      <c r="B77" s="55" t="s">
        <v>98</v>
      </c>
      <c r="C77" s="56" t="s">
        <v>56</v>
      </c>
      <c r="D77" s="28" t="s">
        <v>0</v>
      </c>
      <c r="E77" s="66" t="str">
        <f t="shared" si="1"/>
        <v>2260-Public Administration (A.S.)</v>
      </c>
      <c r="F77" s="28" t="s">
        <v>0</v>
      </c>
      <c r="G77" s="68" t="s">
        <v>117</v>
      </c>
      <c r="H77" s="68" t="s">
        <v>242</v>
      </c>
      <c r="I77" s="67"/>
    </row>
    <row r="78" spans="1:9" x14ac:dyDescent="0.2">
      <c r="A78" s="63"/>
      <c r="B78" s="58" t="s">
        <v>99</v>
      </c>
      <c r="C78" s="59" t="s">
        <v>57</v>
      </c>
      <c r="D78" s="28" t="s">
        <v>1</v>
      </c>
      <c r="E78" s="66" t="str">
        <f t="shared" si="1"/>
        <v>3840-Radiography (A.A.S.)</v>
      </c>
      <c r="F78" s="28" t="s">
        <v>1</v>
      </c>
      <c r="G78" s="68" t="s">
        <v>205</v>
      </c>
      <c r="H78" s="68" t="s">
        <v>242</v>
      </c>
      <c r="I78" s="67"/>
    </row>
    <row r="79" spans="1:9" x14ac:dyDescent="0.2">
      <c r="A79" s="63"/>
      <c r="B79" s="55" t="s">
        <v>100</v>
      </c>
      <c r="C79" s="56" t="s">
        <v>58</v>
      </c>
      <c r="D79" s="28" t="s">
        <v>1</v>
      </c>
      <c r="E79" s="66" t="str">
        <f t="shared" si="1"/>
        <v>3850-Respiratory Therapy (A.A.S.)</v>
      </c>
      <c r="F79" s="28" t="s">
        <v>1</v>
      </c>
      <c r="G79" s="68" t="s">
        <v>97</v>
      </c>
      <c r="H79" s="68" t="s">
        <v>242</v>
      </c>
      <c r="I79" s="67"/>
    </row>
    <row r="80" spans="1:9" x14ac:dyDescent="0.2">
      <c r="A80" s="63"/>
      <c r="B80" s="58" t="s">
        <v>101</v>
      </c>
      <c r="C80" s="59" t="s">
        <v>59</v>
      </c>
      <c r="D80" s="28" t="s">
        <v>0</v>
      </c>
      <c r="E80" s="66" t="str">
        <f t="shared" si="1"/>
        <v>3434-Restaurant and Culinary Management (A.A.S.)</v>
      </c>
      <c r="F80" s="28" t="s">
        <v>0</v>
      </c>
      <c r="G80" s="68" t="s">
        <v>221</v>
      </c>
      <c r="H80" s="68" t="s">
        <v>242</v>
      </c>
      <c r="I80" s="67"/>
    </row>
    <row r="81" spans="1:9" x14ac:dyDescent="0.2">
      <c r="A81" s="63"/>
      <c r="B81" s="55" t="s">
        <v>102</v>
      </c>
      <c r="C81" s="56" t="s">
        <v>60</v>
      </c>
      <c r="D81" s="28" t="s">
        <v>0</v>
      </c>
      <c r="E81" s="66" t="str">
        <f t="shared" si="1"/>
        <v>0421-Restaurant Mgmt. &amp; Event Planning (Career Certif.)</v>
      </c>
      <c r="F81" s="28" t="s">
        <v>0</v>
      </c>
      <c r="G81" s="68" t="s">
        <v>210</v>
      </c>
      <c r="H81" s="68" t="s">
        <v>243</v>
      </c>
      <c r="I81" s="67"/>
    </row>
    <row r="82" spans="1:9" x14ac:dyDescent="0.2">
      <c r="A82" s="63"/>
      <c r="B82" s="58" t="s">
        <v>103</v>
      </c>
      <c r="C82" s="59" t="s">
        <v>164</v>
      </c>
      <c r="D82" s="28" t="s">
        <v>0</v>
      </c>
      <c r="E82" s="66" t="str">
        <f t="shared" si="1"/>
        <v>0622-Routing (Career Certificate)</v>
      </c>
      <c r="F82" s="28" t="s">
        <v>0</v>
      </c>
      <c r="G82" s="68" t="s">
        <v>191</v>
      </c>
      <c r="H82" s="68" t="s">
        <v>243</v>
      </c>
      <c r="I82" s="67"/>
    </row>
    <row r="83" spans="1:9" x14ac:dyDescent="0.2">
      <c r="A83" s="63"/>
      <c r="B83" s="55" t="s">
        <v>104</v>
      </c>
      <c r="C83" s="56" t="s">
        <v>165</v>
      </c>
      <c r="D83" s="28" t="s">
        <v>0</v>
      </c>
      <c r="E83" s="66" t="str">
        <f t="shared" si="1"/>
        <v>0400-Small Business Management (Career Certificate)</v>
      </c>
      <c r="F83" s="28" t="s">
        <v>0</v>
      </c>
      <c r="G83" s="68" t="s">
        <v>187</v>
      </c>
      <c r="H83" s="68" t="s">
        <v>242</v>
      </c>
      <c r="I83" s="67"/>
    </row>
    <row r="84" spans="1:9" x14ac:dyDescent="0.2">
      <c r="A84" s="63"/>
      <c r="B84" s="58" t="s">
        <v>105</v>
      </c>
      <c r="C84" s="59" t="s">
        <v>166</v>
      </c>
      <c r="D84" s="28" t="s">
        <v>0</v>
      </c>
      <c r="E84" s="66" t="str">
        <f t="shared" si="1"/>
        <v>0621-Systems Networking (Career Certificate)</v>
      </c>
      <c r="F84" s="28" t="s">
        <v>0</v>
      </c>
      <c r="G84" s="68" t="s">
        <v>119</v>
      </c>
      <c r="H84" s="68" t="s">
        <v>243</v>
      </c>
      <c r="I84" s="67"/>
    </row>
    <row r="85" spans="1:9" x14ac:dyDescent="0.2">
      <c r="A85" s="63"/>
      <c r="B85" s="55" t="s">
        <v>106</v>
      </c>
      <c r="C85" s="56" t="s">
        <v>71</v>
      </c>
      <c r="D85" s="28" t="s">
        <v>1</v>
      </c>
      <c r="E85" s="66" t="str">
        <f t="shared" si="1"/>
        <v>2160 TEBIO-Biology (A.S.)</v>
      </c>
      <c r="F85" s="28" t="s">
        <v>1</v>
      </c>
      <c r="G85" s="68" t="s">
        <v>94</v>
      </c>
      <c r="H85" s="68" t="s">
        <v>243</v>
      </c>
      <c r="I85" s="67"/>
    </row>
    <row r="86" spans="1:9" x14ac:dyDescent="0.2">
      <c r="A86" s="63"/>
      <c r="B86" s="58" t="s">
        <v>107</v>
      </c>
      <c r="C86" s="59" t="s">
        <v>167</v>
      </c>
      <c r="D86" s="28" t="s">
        <v>1</v>
      </c>
      <c r="E86" s="66" t="str">
        <f t="shared" si="1"/>
        <v>2110 TEBUS-Business Admin. (A.S.)</v>
      </c>
      <c r="F86" s="28" t="s">
        <v>1</v>
      </c>
      <c r="G86" s="68" t="s">
        <v>89</v>
      </c>
      <c r="H86" s="68" t="s">
        <v>243</v>
      </c>
      <c r="I86" s="67"/>
    </row>
    <row r="87" spans="1:9" x14ac:dyDescent="0.2">
      <c r="A87" s="63"/>
      <c r="B87" s="55" t="s">
        <v>108</v>
      </c>
      <c r="C87" s="56" t="s">
        <v>78</v>
      </c>
      <c r="D87" s="28" t="s">
        <v>1</v>
      </c>
      <c r="E87" s="66" t="str">
        <f t="shared" si="1"/>
        <v>2152 TECHM-Chemistry (A.S.)</v>
      </c>
      <c r="F87" s="28" t="s">
        <v>1</v>
      </c>
      <c r="G87" s="68" t="s">
        <v>95</v>
      </c>
      <c r="H87" s="68" t="s">
        <v>243</v>
      </c>
      <c r="I87" s="67"/>
    </row>
    <row r="88" spans="1:9" x14ac:dyDescent="0.2">
      <c r="A88" s="63"/>
      <c r="B88" s="58" t="s">
        <v>109</v>
      </c>
      <c r="C88" s="59" t="s">
        <v>168</v>
      </c>
      <c r="D88" s="28" t="s">
        <v>0</v>
      </c>
      <c r="E88" s="66" t="str">
        <f t="shared" si="1"/>
        <v>1130 TEENG-English (A.A.)</v>
      </c>
      <c r="F88" s="28" t="s">
        <v>0</v>
      </c>
      <c r="G88" s="68" t="s">
        <v>99</v>
      </c>
      <c r="H88" s="68" t="s">
        <v>243</v>
      </c>
      <c r="I88" s="67"/>
    </row>
    <row r="89" spans="1:9" x14ac:dyDescent="0.2">
      <c r="A89" s="63"/>
      <c r="B89" s="55" t="s">
        <v>110</v>
      </c>
      <c r="C89" s="56" t="s">
        <v>137</v>
      </c>
      <c r="D89" s="28" t="s">
        <v>1</v>
      </c>
      <c r="E89" s="66" t="str">
        <f t="shared" si="1"/>
        <v>2960 TEPED-Exercise Science (A.S.)</v>
      </c>
      <c r="F89" s="28" t="s">
        <v>1</v>
      </c>
      <c r="G89" s="68" t="s">
        <v>100</v>
      </c>
      <c r="H89" s="68" t="s">
        <v>243</v>
      </c>
      <c r="I89" s="67"/>
    </row>
    <row r="90" spans="1:9" x14ac:dyDescent="0.2">
      <c r="A90" s="63"/>
      <c r="B90" s="58" t="s">
        <v>111</v>
      </c>
      <c r="C90" s="59" t="s">
        <v>159</v>
      </c>
      <c r="D90" s="28" t="s">
        <v>1</v>
      </c>
      <c r="E90" s="66" t="str">
        <f t="shared" si="1"/>
        <v>2150 TEMAT-Mathematics (A.S.)</v>
      </c>
      <c r="F90" s="28" t="s">
        <v>1</v>
      </c>
      <c r="G90" s="68" t="s">
        <v>121</v>
      </c>
      <c r="H90" s="68" t="s">
        <v>242</v>
      </c>
      <c r="I90" s="67"/>
    </row>
    <row r="91" spans="1:9" x14ac:dyDescent="0.2">
      <c r="A91" s="63"/>
      <c r="B91" s="55" t="s">
        <v>112</v>
      </c>
      <c r="C91" s="56" t="s">
        <v>169</v>
      </c>
      <c r="D91" s="28" t="s">
        <v>0</v>
      </c>
      <c r="E91" s="66" t="str">
        <f t="shared" si="1"/>
        <v>1130 TEHIS-History (A.A.)</v>
      </c>
      <c r="F91" s="28" t="s">
        <v>0</v>
      </c>
      <c r="G91" s="68" t="s">
        <v>116</v>
      </c>
      <c r="H91" s="68" t="s">
        <v>242</v>
      </c>
      <c r="I91" s="67"/>
    </row>
    <row r="92" spans="1:9" x14ac:dyDescent="0.2">
      <c r="A92" s="63"/>
      <c r="B92" s="58" t="s">
        <v>113</v>
      </c>
      <c r="C92" s="59" t="s">
        <v>170</v>
      </c>
      <c r="D92" s="28" t="s">
        <v>0</v>
      </c>
      <c r="E92" s="66" t="str">
        <f t="shared" si="1"/>
        <v>1130 TEPSY-Psychology (A.A.)</v>
      </c>
      <c r="F92" s="28" t="s">
        <v>0</v>
      </c>
      <c r="G92" s="68" t="s">
        <v>185</v>
      </c>
      <c r="H92" s="68" t="s">
        <v>243</v>
      </c>
      <c r="I92" s="67"/>
    </row>
    <row r="93" spans="1:9" x14ac:dyDescent="0.2">
      <c r="A93" s="63"/>
      <c r="B93" s="55" t="s">
        <v>114</v>
      </c>
      <c r="C93" s="56" t="s">
        <v>171</v>
      </c>
      <c r="D93" s="28" t="s">
        <v>0</v>
      </c>
      <c r="E93" s="66" t="str">
        <f t="shared" si="1"/>
        <v>1130 TESOC-Sociology (A.A.)</v>
      </c>
      <c r="F93" s="28" t="s">
        <v>0</v>
      </c>
      <c r="G93" s="68" t="s">
        <v>185</v>
      </c>
      <c r="H93" s="68" t="s">
        <v>243</v>
      </c>
      <c r="I93" s="67"/>
    </row>
    <row r="94" spans="1:9" x14ac:dyDescent="0.2">
      <c r="A94" s="63"/>
      <c r="B94" s="58" t="s">
        <v>115</v>
      </c>
      <c r="C94" s="59" t="s">
        <v>172</v>
      </c>
      <c r="D94" s="28" t="s">
        <v>0</v>
      </c>
      <c r="E94" s="66" t="str">
        <f t="shared" si="1"/>
        <v>1130 TESPN-Spanish (A.A.)</v>
      </c>
      <c r="F94" s="28" t="s">
        <v>0</v>
      </c>
      <c r="G94" s="68" t="s">
        <v>185</v>
      </c>
      <c r="H94" s="68" t="s">
        <v>243</v>
      </c>
      <c r="I94" s="67"/>
    </row>
    <row r="95" spans="1:9" x14ac:dyDescent="0.2">
      <c r="A95" s="63"/>
      <c r="B95" s="55" t="s">
        <v>116</v>
      </c>
      <c r="C95" s="56" t="s">
        <v>173</v>
      </c>
      <c r="D95" s="28" t="s">
        <v>0</v>
      </c>
      <c r="E95" s="66" t="str">
        <f t="shared" si="1"/>
        <v>4140 TEART-Visual Arts (A.F.A.)</v>
      </c>
      <c r="F95" s="28" t="s">
        <v>0</v>
      </c>
      <c r="G95" s="68" t="s">
        <v>185</v>
      </c>
      <c r="H95" s="68" t="s">
        <v>243</v>
      </c>
      <c r="I95" s="67"/>
    </row>
    <row r="96" spans="1:9" x14ac:dyDescent="0.2">
      <c r="A96" s="63"/>
      <c r="B96" s="58" t="s">
        <v>117</v>
      </c>
      <c r="C96" s="59" t="s">
        <v>174</v>
      </c>
      <c r="D96" s="28" t="s">
        <v>0</v>
      </c>
      <c r="E96" s="66" t="str">
        <f t="shared" si="1"/>
        <v>3510-Technical Studies (A.A.S)</v>
      </c>
      <c r="F96" s="28" t="s">
        <v>0</v>
      </c>
      <c r="G96" s="68" t="s">
        <v>185</v>
      </c>
      <c r="H96" s="68" t="s">
        <v>243</v>
      </c>
      <c r="I96" s="67"/>
    </row>
    <row r="97" spans="1:9" x14ac:dyDescent="0.2">
      <c r="A97" s="63"/>
      <c r="B97" s="55" t="s">
        <v>118</v>
      </c>
      <c r="C97" s="56" t="s">
        <v>175</v>
      </c>
      <c r="D97" s="28" t="s">
        <v>0</v>
      </c>
      <c r="E97" s="66" t="str">
        <f t="shared" si="1"/>
        <v>3502-Technical Support (A.A.S.)</v>
      </c>
      <c r="F97" s="28" t="s">
        <v>0</v>
      </c>
      <c r="G97" s="68" t="s">
        <v>185</v>
      </c>
      <c r="H97" s="68" t="s">
        <v>243</v>
      </c>
      <c r="I97" s="67"/>
    </row>
    <row r="98" spans="1:9" x14ac:dyDescent="0.2">
      <c r="A98" s="63"/>
      <c r="B98" s="58" t="s">
        <v>119</v>
      </c>
      <c r="C98" s="59" t="s">
        <v>176</v>
      </c>
      <c r="D98" s="28" t="s">
        <v>1</v>
      </c>
      <c r="E98" s="66" t="str">
        <f t="shared" si="1"/>
        <v>3650-Telecommunications Systems Technology (A.A.S.)</v>
      </c>
      <c r="F98" s="28" t="s">
        <v>1</v>
      </c>
      <c r="G98" s="68" t="s">
        <v>207</v>
      </c>
      <c r="H98" s="68" t="s">
        <v>242</v>
      </c>
      <c r="I98" s="67"/>
    </row>
    <row r="99" spans="1:9" x14ac:dyDescent="0.2">
      <c r="A99" s="63"/>
      <c r="B99" s="55" t="s">
        <v>120</v>
      </c>
      <c r="C99" s="56" t="s">
        <v>177</v>
      </c>
      <c r="D99" s="28" t="s">
        <v>1</v>
      </c>
      <c r="E99" s="66" t="str">
        <f t="shared" si="1"/>
        <v>3324-Turf and Turfgrass Management (A.A.S.)</v>
      </c>
      <c r="F99" s="28" t="s">
        <v>1</v>
      </c>
      <c r="G99" s="68" t="s">
        <v>204</v>
      </c>
      <c r="H99" s="68" t="s">
        <v>242</v>
      </c>
      <c r="I99" s="67"/>
    </row>
    <row r="100" spans="1:9" x14ac:dyDescent="0.2">
      <c r="A100" s="63"/>
      <c r="B100" s="58" t="s">
        <v>121</v>
      </c>
      <c r="C100" s="59" t="s">
        <v>173</v>
      </c>
      <c r="D100" s="28" t="s">
        <v>0</v>
      </c>
      <c r="E100" s="66" t="str">
        <f t="shared" si="1"/>
        <v>4140-Visual Arts (A.F.A.)</v>
      </c>
      <c r="F100" s="28" t="s">
        <v>0</v>
      </c>
      <c r="G100" s="69" t="s">
        <v>208</v>
      </c>
      <c r="H100" s="68" t="s">
        <v>242</v>
      </c>
      <c r="I100" s="67"/>
    </row>
    <row r="101" spans="1:9" x14ac:dyDescent="0.2">
      <c r="A101" s="63"/>
      <c r="B101" s="55" t="s">
        <v>122</v>
      </c>
      <c r="C101" s="56" t="s">
        <v>178</v>
      </c>
      <c r="D101" s="28" t="s">
        <v>0</v>
      </c>
      <c r="E101" s="66" t="str">
        <f t="shared" si="1"/>
        <v>0352-Web Development (Career Certificate)</v>
      </c>
      <c r="F101" s="28" t="s">
        <v>0</v>
      </c>
      <c r="G101" s="69" t="s">
        <v>198</v>
      </c>
      <c r="H101" s="68" t="s">
        <v>243</v>
      </c>
      <c r="I101" s="67"/>
    </row>
    <row r="102" spans="1:9" x14ac:dyDescent="0.2">
      <c r="A102" s="63"/>
      <c r="B102" s="58" t="s">
        <v>2</v>
      </c>
      <c r="C102" s="59" t="s">
        <v>162</v>
      </c>
      <c r="D102" s="28" t="s">
        <v>1</v>
      </c>
      <c r="E102" s="66" t="str">
        <f t="shared" si="1"/>
        <v>XXXX-Non-Matriculated</v>
      </c>
      <c r="F102" s="28" t="s">
        <v>1</v>
      </c>
      <c r="G102" s="68" t="s">
        <v>238</v>
      </c>
      <c r="H102" s="68" t="s">
        <v>243</v>
      </c>
      <c r="I102" s="67"/>
    </row>
    <row r="103" spans="1:9" ht="13.5" thickBot="1" x14ac:dyDescent="0.25">
      <c r="A103" s="70"/>
      <c r="B103" s="71"/>
      <c r="C103" s="71"/>
      <c r="D103" s="71"/>
      <c r="E103" s="71"/>
      <c r="F103" s="71"/>
      <c r="G103" s="71"/>
      <c r="H103" s="71"/>
      <c r="I103" s="72"/>
    </row>
    <row r="104" spans="1:9" s="53" customFormat="1" ht="13.5" thickTop="1" x14ac:dyDescent="0.2">
      <c r="B104" s="96"/>
      <c r="C104" s="97"/>
    </row>
    <row r="105" spans="1:9" s="53" customFormat="1" x14ac:dyDescent="0.2">
      <c r="B105" s="96"/>
      <c r="C105" s="97"/>
    </row>
    <row r="106" spans="1:9" s="53" customFormat="1" x14ac:dyDescent="0.2">
      <c r="B106" s="96"/>
      <c r="C106" s="97"/>
    </row>
    <row r="107" spans="1:9" s="53" customFormat="1" x14ac:dyDescent="0.2">
      <c r="B107" s="96"/>
      <c r="C107" s="97"/>
    </row>
    <row r="108" spans="1:9" s="53" customFormat="1" x14ac:dyDescent="0.2">
      <c r="B108" s="96"/>
      <c r="C108" s="97"/>
    </row>
    <row r="109" spans="1:9" s="53" customFormat="1" x14ac:dyDescent="0.2">
      <c r="B109" s="96"/>
      <c r="C109" s="97"/>
    </row>
    <row r="110" spans="1:9" s="53" customFormat="1" x14ac:dyDescent="0.2">
      <c r="B110" s="96"/>
      <c r="C110" s="97"/>
    </row>
    <row r="111" spans="1:9" s="53" customFormat="1" x14ac:dyDescent="0.2">
      <c r="B111" s="96"/>
      <c r="C111" s="97"/>
    </row>
    <row r="112" spans="1:9" s="53" customFormat="1" x14ac:dyDescent="0.2">
      <c r="B112" s="96"/>
      <c r="C112" s="97"/>
    </row>
    <row r="113" spans="2:3" s="53" customFormat="1" x14ac:dyDescent="0.2">
      <c r="B113" s="96"/>
      <c r="C113" s="97"/>
    </row>
    <row r="114" spans="2:3" s="53" customFormat="1" x14ac:dyDescent="0.2">
      <c r="B114" s="96"/>
      <c r="C114" s="97"/>
    </row>
    <row r="115" spans="2:3" s="53" customFormat="1" x14ac:dyDescent="0.2">
      <c r="B115" s="96"/>
      <c r="C115" s="97"/>
    </row>
    <row r="116" spans="2:3" s="53" customFormat="1" x14ac:dyDescent="0.2">
      <c r="B116" s="96"/>
      <c r="C116" s="97"/>
    </row>
    <row r="117" spans="2:3" s="53" customFormat="1" x14ac:dyDescent="0.2">
      <c r="B117" s="96"/>
      <c r="C117" s="97"/>
    </row>
    <row r="118" spans="2:3" s="53" customFormat="1" x14ac:dyDescent="0.2">
      <c r="B118" s="96"/>
      <c r="C118" s="97"/>
    </row>
    <row r="119" spans="2:3" s="53" customFormat="1" x14ac:dyDescent="0.2">
      <c r="B119" s="96"/>
      <c r="C119" s="97"/>
    </row>
    <row r="120" spans="2:3" s="53" customFormat="1" x14ac:dyDescent="0.2">
      <c r="B120" s="96"/>
      <c r="C120" s="97"/>
    </row>
    <row r="121" spans="2:3" s="53" customFormat="1" x14ac:dyDescent="0.2">
      <c r="B121" s="96"/>
      <c r="C121" s="97"/>
    </row>
    <row r="122" spans="2:3" s="53" customFormat="1" x14ac:dyDescent="0.2">
      <c r="B122" s="96"/>
      <c r="C122" s="97"/>
    </row>
    <row r="123" spans="2:3" s="53" customFormat="1" x14ac:dyDescent="0.2">
      <c r="B123" s="96"/>
      <c r="C123" s="97"/>
    </row>
    <row r="124" spans="2:3" s="53" customFormat="1" x14ac:dyDescent="0.2">
      <c r="B124" s="96"/>
      <c r="C124" s="97"/>
    </row>
    <row r="125" spans="2:3" s="53" customFormat="1" x14ac:dyDescent="0.2">
      <c r="B125" s="96"/>
      <c r="C125" s="97"/>
    </row>
    <row r="126" spans="2:3" s="53" customFormat="1" x14ac:dyDescent="0.2">
      <c r="B126" s="96"/>
      <c r="C126" s="97"/>
    </row>
    <row r="127" spans="2:3" s="53" customFormat="1" x14ac:dyDescent="0.2">
      <c r="B127" s="96"/>
      <c r="C127" s="97"/>
    </row>
    <row r="128" spans="2:3" s="53" customFormat="1" x14ac:dyDescent="0.2">
      <c r="B128" s="96"/>
      <c r="C128" s="97"/>
    </row>
    <row r="129" spans="2:3" s="53" customFormat="1" x14ac:dyDescent="0.2">
      <c r="B129" s="96"/>
      <c r="C129" s="97"/>
    </row>
    <row r="130" spans="2:3" s="53" customFormat="1" x14ac:dyDescent="0.2">
      <c r="B130" s="96"/>
      <c r="C130" s="97"/>
    </row>
    <row r="131" spans="2:3" s="53" customFormat="1" x14ac:dyDescent="0.2">
      <c r="B131" s="96"/>
      <c r="C131" s="97"/>
    </row>
    <row r="132" spans="2:3" s="53" customFormat="1" x14ac:dyDescent="0.2">
      <c r="B132" s="96"/>
      <c r="C132" s="97"/>
    </row>
    <row r="133" spans="2:3" s="53" customFormat="1" x14ac:dyDescent="0.2">
      <c r="B133" s="96"/>
      <c r="C133" s="97"/>
    </row>
    <row r="134" spans="2:3" s="53" customFormat="1" x14ac:dyDescent="0.2">
      <c r="B134" s="96"/>
      <c r="C134" s="97"/>
    </row>
    <row r="135" spans="2:3" s="53" customFormat="1" x14ac:dyDescent="0.2">
      <c r="B135" s="96"/>
      <c r="C135" s="97"/>
    </row>
    <row r="136" spans="2:3" s="53" customFormat="1" x14ac:dyDescent="0.2">
      <c r="B136" s="96"/>
      <c r="C136" s="97"/>
    </row>
    <row r="137" spans="2:3" s="53" customFormat="1" x14ac:dyDescent="0.2">
      <c r="B137" s="96"/>
      <c r="C137" s="97"/>
    </row>
    <row r="138" spans="2:3" s="53" customFormat="1" x14ac:dyDescent="0.2">
      <c r="B138" s="96"/>
      <c r="C138" s="97"/>
    </row>
    <row r="139" spans="2:3" s="53" customFormat="1" x14ac:dyDescent="0.2">
      <c r="B139" s="96"/>
      <c r="C139" s="97"/>
    </row>
    <row r="140" spans="2:3" s="53" customFormat="1" x14ac:dyDescent="0.2">
      <c r="B140" s="96"/>
      <c r="C140" s="97"/>
    </row>
    <row r="141" spans="2:3" s="53" customFormat="1" x14ac:dyDescent="0.2">
      <c r="B141" s="96"/>
      <c r="C141" s="97"/>
    </row>
    <row r="142" spans="2:3" s="53" customFormat="1" x14ac:dyDescent="0.2">
      <c r="B142" s="96"/>
      <c r="C142" s="97"/>
    </row>
    <row r="143" spans="2:3" s="53" customFormat="1" x14ac:dyDescent="0.2">
      <c r="B143" s="96"/>
      <c r="C143" s="97"/>
    </row>
    <row r="144" spans="2:3" s="53" customFormat="1" x14ac:dyDescent="0.2">
      <c r="B144" s="96"/>
      <c r="C144" s="97"/>
    </row>
    <row r="145" spans="2:3" s="53" customFormat="1" x14ac:dyDescent="0.2">
      <c r="B145" s="96"/>
      <c r="C145" s="97"/>
    </row>
    <row r="146" spans="2:3" s="53" customFormat="1" x14ac:dyDescent="0.2">
      <c r="B146" s="96"/>
      <c r="C146" s="97"/>
    </row>
    <row r="147" spans="2:3" s="53" customFormat="1" x14ac:dyDescent="0.2">
      <c r="B147" s="96"/>
      <c r="C147" s="97"/>
    </row>
    <row r="148" spans="2:3" s="53" customFormat="1" x14ac:dyDescent="0.2">
      <c r="B148" s="96"/>
      <c r="C148" s="97"/>
    </row>
    <row r="149" spans="2:3" s="53" customFormat="1" x14ac:dyDescent="0.2">
      <c r="B149" s="96"/>
      <c r="C149" s="97"/>
    </row>
    <row r="150" spans="2:3" s="53" customFormat="1" x14ac:dyDescent="0.2">
      <c r="B150" s="96"/>
      <c r="C150" s="97"/>
    </row>
    <row r="151" spans="2:3" s="53" customFormat="1" x14ac:dyDescent="0.2">
      <c r="B151" s="96"/>
      <c r="C151" s="97"/>
    </row>
    <row r="152" spans="2:3" s="53" customFormat="1" x14ac:dyDescent="0.2">
      <c r="B152" s="96"/>
      <c r="C152" s="97"/>
    </row>
    <row r="153" spans="2:3" s="53" customFormat="1" x14ac:dyDescent="0.2">
      <c r="B153" s="96"/>
      <c r="C153" s="97"/>
    </row>
    <row r="154" spans="2:3" s="53" customFormat="1" x14ac:dyDescent="0.2">
      <c r="B154" s="96"/>
      <c r="C154" s="97"/>
    </row>
    <row r="155" spans="2:3" s="53" customFormat="1" x14ac:dyDescent="0.2">
      <c r="B155" s="96"/>
      <c r="C155" s="97"/>
    </row>
    <row r="156" spans="2:3" s="53" customFormat="1" x14ac:dyDescent="0.2">
      <c r="B156" s="96"/>
      <c r="C156" s="97"/>
    </row>
    <row r="157" spans="2:3" s="53" customFormat="1" x14ac:dyDescent="0.2">
      <c r="B157" s="96"/>
      <c r="C157" s="97"/>
    </row>
    <row r="158" spans="2:3" s="53" customFormat="1" x14ac:dyDescent="0.2">
      <c r="B158" s="96"/>
      <c r="C158" s="97"/>
    </row>
    <row r="159" spans="2:3" s="53" customFormat="1" x14ac:dyDescent="0.2">
      <c r="B159" s="96"/>
      <c r="C159" s="97"/>
    </row>
    <row r="160" spans="2:3" s="53" customFormat="1" x14ac:dyDescent="0.2">
      <c r="B160" s="96"/>
      <c r="C160" s="97"/>
    </row>
    <row r="161" spans="2:3" s="53" customFormat="1" x14ac:dyDescent="0.2">
      <c r="B161" s="96"/>
      <c r="C161" s="97"/>
    </row>
    <row r="162" spans="2:3" s="53" customFormat="1" x14ac:dyDescent="0.2">
      <c r="B162" s="96"/>
      <c r="C162" s="97"/>
    </row>
    <row r="163" spans="2:3" s="53" customFormat="1" x14ac:dyDescent="0.2">
      <c r="B163" s="96"/>
      <c r="C163" s="97"/>
    </row>
    <row r="164" spans="2:3" s="53" customFormat="1" x14ac:dyDescent="0.2">
      <c r="B164" s="96"/>
      <c r="C164" s="97"/>
    </row>
    <row r="165" spans="2:3" s="53" customFormat="1" x14ac:dyDescent="0.2">
      <c r="B165" s="96"/>
      <c r="C165" s="97"/>
    </row>
    <row r="166" spans="2:3" s="53" customFormat="1" x14ac:dyDescent="0.2">
      <c r="B166" s="96"/>
      <c r="C166" s="97"/>
    </row>
    <row r="167" spans="2:3" s="53" customFormat="1" x14ac:dyDescent="0.2">
      <c r="B167" s="96"/>
      <c r="C167" s="97"/>
    </row>
    <row r="168" spans="2:3" s="53" customFormat="1" x14ac:dyDescent="0.2">
      <c r="B168" s="96"/>
      <c r="C168" s="97"/>
    </row>
    <row r="169" spans="2:3" s="53" customFormat="1" x14ac:dyDescent="0.2">
      <c r="B169" s="96"/>
      <c r="C169" s="97"/>
    </row>
    <row r="170" spans="2:3" s="53" customFormat="1" x14ac:dyDescent="0.2">
      <c r="B170" s="96"/>
      <c r="C170" s="97"/>
    </row>
    <row r="171" spans="2:3" s="53" customFormat="1" x14ac:dyDescent="0.2">
      <c r="B171" s="96"/>
      <c r="C171" s="97"/>
    </row>
    <row r="172" spans="2:3" s="53" customFormat="1" x14ac:dyDescent="0.2">
      <c r="B172" s="96"/>
      <c r="C172" s="97"/>
    </row>
    <row r="173" spans="2:3" s="53" customFormat="1" x14ac:dyDescent="0.2">
      <c r="B173" s="96"/>
      <c r="C173" s="97"/>
    </row>
    <row r="174" spans="2:3" s="53" customFormat="1" x14ac:dyDescent="0.2">
      <c r="B174" s="96"/>
      <c r="C174" s="97"/>
    </row>
    <row r="175" spans="2:3" s="53" customFormat="1" x14ac:dyDescent="0.2">
      <c r="B175" s="96"/>
      <c r="C175" s="97"/>
    </row>
    <row r="176" spans="2:3" s="53" customFormat="1" x14ac:dyDescent="0.2">
      <c r="B176" s="96"/>
      <c r="C176" s="97"/>
    </row>
    <row r="177" spans="2:3" s="53" customFormat="1" x14ac:dyDescent="0.2">
      <c r="B177" s="96"/>
      <c r="C177" s="97"/>
    </row>
    <row r="178" spans="2:3" s="53" customFormat="1" x14ac:dyDescent="0.2">
      <c r="B178" s="96"/>
      <c r="C178" s="97"/>
    </row>
    <row r="179" spans="2:3" s="53" customFormat="1" x14ac:dyDescent="0.2">
      <c r="B179" s="96"/>
      <c r="C179" s="97"/>
    </row>
    <row r="180" spans="2:3" s="53" customFormat="1" x14ac:dyDescent="0.2">
      <c r="B180" s="96"/>
      <c r="C180" s="97"/>
    </row>
    <row r="181" spans="2:3" s="53" customFormat="1" x14ac:dyDescent="0.2">
      <c r="B181" s="96"/>
      <c r="C181" s="97"/>
    </row>
    <row r="182" spans="2:3" s="53" customFormat="1" x14ac:dyDescent="0.2">
      <c r="B182" s="96"/>
      <c r="C182" s="97"/>
    </row>
    <row r="183" spans="2:3" s="53" customFormat="1" x14ac:dyDescent="0.2">
      <c r="B183" s="96"/>
      <c r="C183" s="97"/>
    </row>
    <row r="184" spans="2:3" s="53" customFormat="1" x14ac:dyDescent="0.2">
      <c r="B184" s="96"/>
      <c r="C184" s="97"/>
    </row>
    <row r="185" spans="2:3" s="53" customFormat="1" x14ac:dyDescent="0.2">
      <c r="B185" s="96"/>
      <c r="C185" s="97"/>
    </row>
    <row r="186" spans="2:3" s="53" customFormat="1" x14ac:dyDescent="0.2">
      <c r="B186" s="96"/>
      <c r="C186" s="97"/>
    </row>
    <row r="187" spans="2:3" s="53" customFormat="1" x14ac:dyDescent="0.2">
      <c r="B187" s="96"/>
      <c r="C187" s="97"/>
    </row>
    <row r="188" spans="2:3" s="53" customFormat="1" x14ac:dyDescent="0.2">
      <c r="B188" s="96"/>
      <c r="C188" s="97"/>
    </row>
    <row r="189" spans="2:3" s="53" customFormat="1" x14ac:dyDescent="0.2">
      <c r="B189" s="96"/>
      <c r="C189" s="97"/>
    </row>
    <row r="190" spans="2:3" s="53" customFormat="1" x14ac:dyDescent="0.2">
      <c r="B190" s="96"/>
      <c r="C190" s="97"/>
    </row>
    <row r="191" spans="2:3" s="53" customFormat="1" x14ac:dyDescent="0.2">
      <c r="B191" s="96"/>
      <c r="C191" s="97"/>
    </row>
    <row r="192" spans="2:3" s="53" customFormat="1" x14ac:dyDescent="0.2">
      <c r="B192" s="96"/>
      <c r="C192" s="97"/>
    </row>
    <row r="193" spans="2:3" s="53" customFormat="1" x14ac:dyDescent="0.2">
      <c r="B193" s="96"/>
      <c r="C193" s="97"/>
    </row>
    <row r="194" spans="2:3" s="53" customFormat="1" x14ac:dyDescent="0.2">
      <c r="B194" s="96"/>
      <c r="C194" s="97"/>
    </row>
    <row r="195" spans="2:3" s="53" customFormat="1" x14ac:dyDescent="0.2">
      <c r="B195" s="96"/>
      <c r="C195" s="97"/>
    </row>
    <row r="196" spans="2:3" s="53" customFormat="1" x14ac:dyDescent="0.2">
      <c r="B196" s="96"/>
      <c r="C196" s="97"/>
    </row>
    <row r="197" spans="2:3" s="53" customFormat="1" x14ac:dyDescent="0.2">
      <c r="B197" s="96"/>
      <c r="C197" s="97"/>
    </row>
    <row r="198" spans="2:3" s="53" customFormat="1" x14ac:dyDescent="0.2">
      <c r="B198" s="96"/>
      <c r="C198" s="97"/>
    </row>
    <row r="199" spans="2:3" s="53" customFormat="1" x14ac:dyDescent="0.2">
      <c r="B199" s="96"/>
      <c r="C199" s="97"/>
    </row>
    <row r="200" spans="2:3" s="53" customFormat="1" x14ac:dyDescent="0.2">
      <c r="B200" s="96"/>
      <c r="C200" s="97"/>
    </row>
    <row r="201" spans="2:3" s="53" customFormat="1" x14ac:dyDescent="0.2">
      <c r="B201" s="96"/>
      <c r="C201" s="97"/>
    </row>
    <row r="202" spans="2:3" s="53" customFormat="1" x14ac:dyDescent="0.2">
      <c r="B202" s="96"/>
      <c r="C202" s="97"/>
    </row>
    <row r="203" spans="2:3" s="53" customFormat="1" x14ac:dyDescent="0.2">
      <c r="B203" s="96"/>
      <c r="C203" s="97"/>
    </row>
    <row r="204" spans="2:3" s="53" customFormat="1" x14ac:dyDescent="0.2">
      <c r="B204" s="96"/>
      <c r="C204" s="97"/>
    </row>
    <row r="205" spans="2:3" s="53" customFormat="1" x14ac:dyDescent="0.2">
      <c r="B205" s="96"/>
      <c r="C205" s="97"/>
    </row>
    <row r="206" spans="2:3" s="53" customFormat="1" x14ac:dyDescent="0.2">
      <c r="B206" s="96"/>
      <c r="C206" s="97"/>
    </row>
    <row r="207" spans="2:3" s="53" customFormat="1" x14ac:dyDescent="0.2">
      <c r="B207" s="96"/>
      <c r="C207" s="97"/>
    </row>
    <row r="208" spans="2:3" s="53" customFormat="1" x14ac:dyDescent="0.2">
      <c r="B208" s="96"/>
      <c r="C208" s="97"/>
    </row>
    <row r="209" spans="2:3" s="53" customFormat="1" x14ac:dyDescent="0.2">
      <c r="B209" s="96"/>
      <c r="C209" s="97"/>
    </row>
    <row r="210" spans="2:3" s="53" customFormat="1" x14ac:dyDescent="0.2">
      <c r="B210" s="96"/>
      <c r="C210" s="97"/>
    </row>
    <row r="211" spans="2:3" s="53" customFormat="1" x14ac:dyDescent="0.2">
      <c r="B211" s="96"/>
      <c r="C211" s="97"/>
    </row>
    <row r="212" spans="2:3" s="53" customFormat="1" x14ac:dyDescent="0.2">
      <c r="B212" s="96"/>
      <c r="C212" s="97"/>
    </row>
    <row r="213" spans="2:3" s="53" customFormat="1" x14ac:dyDescent="0.2">
      <c r="B213" s="96"/>
      <c r="C213" s="97"/>
    </row>
    <row r="214" spans="2:3" s="53" customFormat="1" x14ac:dyDescent="0.2">
      <c r="B214" s="96"/>
      <c r="C214" s="97"/>
    </row>
    <row r="215" spans="2:3" s="53" customFormat="1" x14ac:dyDescent="0.2">
      <c r="B215" s="96"/>
      <c r="C215" s="97"/>
    </row>
    <row r="216" spans="2:3" s="53" customFormat="1" x14ac:dyDescent="0.2">
      <c r="B216" s="96"/>
      <c r="C216" s="97"/>
    </row>
    <row r="217" spans="2:3" s="53" customFormat="1" x14ac:dyDescent="0.2">
      <c r="B217" s="96"/>
      <c r="C217" s="97"/>
    </row>
    <row r="218" spans="2:3" s="53" customFormat="1" x14ac:dyDescent="0.2">
      <c r="B218" s="96"/>
      <c r="C218" s="97"/>
    </row>
    <row r="219" spans="2:3" s="53" customFormat="1" x14ac:dyDescent="0.2">
      <c r="B219" s="96"/>
      <c r="C219" s="97"/>
    </row>
    <row r="220" spans="2:3" s="53" customFormat="1" x14ac:dyDescent="0.2">
      <c r="B220" s="96"/>
      <c r="C220" s="97"/>
    </row>
    <row r="221" spans="2:3" s="53" customFormat="1" x14ac:dyDescent="0.2">
      <c r="B221" s="96"/>
      <c r="C221" s="97"/>
    </row>
    <row r="222" spans="2:3" s="53" customFormat="1" x14ac:dyDescent="0.2">
      <c r="B222" s="96"/>
      <c r="C222" s="97"/>
    </row>
    <row r="223" spans="2:3" s="53" customFormat="1" x14ac:dyDescent="0.2">
      <c r="B223" s="96"/>
      <c r="C223" s="97"/>
    </row>
    <row r="224" spans="2:3" s="53" customFormat="1" x14ac:dyDescent="0.2">
      <c r="B224" s="96"/>
      <c r="C224" s="97"/>
    </row>
    <row r="225" spans="2:3" s="53" customFormat="1" x14ac:dyDescent="0.2">
      <c r="B225" s="96"/>
      <c r="C225" s="97"/>
    </row>
    <row r="226" spans="2:3" s="53" customFormat="1" x14ac:dyDescent="0.2">
      <c r="B226" s="96"/>
      <c r="C226" s="97"/>
    </row>
    <row r="227" spans="2:3" s="53" customFormat="1" x14ac:dyDescent="0.2">
      <c r="B227" s="96"/>
      <c r="C227" s="97"/>
    </row>
    <row r="228" spans="2:3" s="53" customFormat="1" x14ac:dyDescent="0.2">
      <c r="B228" s="96"/>
      <c r="C228" s="97"/>
    </row>
    <row r="229" spans="2:3" s="53" customFormat="1" x14ac:dyDescent="0.2">
      <c r="B229" s="96"/>
      <c r="C229" s="97"/>
    </row>
    <row r="230" spans="2:3" s="53" customFormat="1" x14ac:dyDescent="0.2">
      <c r="B230" s="96"/>
      <c r="C230" s="97"/>
    </row>
    <row r="231" spans="2:3" s="53" customFormat="1" x14ac:dyDescent="0.2">
      <c r="B231" s="96"/>
      <c r="C231" s="97"/>
    </row>
    <row r="232" spans="2:3" s="53" customFormat="1" x14ac:dyDescent="0.2">
      <c r="B232" s="96"/>
      <c r="C232" s="97"/>
    </row>
    <row r="233" spans="2:3" s="53" customFormat="1" x14ac:dyDescent="0.2">
      <c r="B233" s="96"/>
      <c r="C233" s="97"/>
    </row>
    <row r="234" spans="2:3" s="53" customFormat="1" x14ac:dyDescent="0.2">
      <c r="B234" s="96"/>
      <c r="C234" s="97"/>
    </row>
    <row r="235" spans="2:3" s="53" customFormat="1" x14ac:dyDescent="0.2">
      <c r="B235" s="96"/>
      <c r="C235" s="97"/>
    </row>
    <row r="236" spans="2:3" s="53" customFormat="1" x14ac:dyDescent="0.2">
      <c r="B236" s="96"/>
      <c r="C236" s="97"/>
    </row>
    <row r="237" spans="2:3" s="53" customFormat="1" x14ac:dyDescent="0.2">
      <c r="B237" s="96"/>
      <c r="C237" s="97"/>
    </row>
    <row r="238" spans="2:3" s="53" customFormat="1" x14ac:dyDescent="0.2">
      <c r="B238" s="96"/>
      <c r="C238" s="97"/>
    </row>
    <row r="239" spans="2:3" s="53" customFormat="1" x14ac:dyDescent="0.2">
      <c r="B239" s="96"/>
      <c r="C239" s="97"/>
    </row>
    <row r="240" spans="2:3" s="53" customFormat="1" x14ac:dyDescent="0.2">
      <c r="B240" s="96"/>
      <c r="C240" s="97"/>
    </row>
    <row r="241" spans="2:3" s="53" customFormat="1" x14ac:dyDescent="0.2">
      <c r="B241" s="96"/>
      <c r="C241" s="97"/>
    </row>
    <row r="242" spans="2:3" s="53" customFormat="1" x14ac:dyDescent="0.2">
      <c r="B242" s="96"/>
      <c r="C242" s="97"/>
    </row>
    <row r="243" spans="2:3" s="53" customFormat="1" x14ac:dyDescent="0.2">
      <c r="B243" s="96"/>
      <c r="C243" s="97"/>
    </row>
    <row r="244" spans="2:3" s="53" customFormat="1" x14ac:dyDescent="0.2">
      <c r="B244" s="96"/>
      <c r="C244" s="97"/>
    </row>
    <row r="245" spans="2:3" s="53" customFormat="1" x14ac:dyDescent="0.2">
      <c r="B245" s="96"/>
      <c r="C245" s="97"/>
    </row>
    <row r="246" spans="2:3" s="53" customFormat="1" x14ac:dyDescent="0.2">
      <c r="B246" s="96"/>
      <c r="C246" s="97"/>
    </row>
    <row r="247" spans="2:3" s="53" customFormat="1" x14ac:dyDescent="0.2">
      <c r="B247" s="96"/>
      <c r="C247" s="97"/>
    </row>
    <row r="248" spans="2:3" s="53" customFormat="1" x14ac:dyDescent="0.2">
      <c r="B248" s="96"/>
      <c r="C248" s="97"/>
    </row>
    <row r="249" spans="2:3" s="53" customFormat="1" x14ac:dyDescent="0.2">
      <c r="B249" s="96"/>
      <c r="C249" s="97"/>
    </row>
    <row r="250" spans="2:3" s="53" customFormat="1" x14ac:dyDescent="0.2">
      <c r="B250" s="96"/>
      <c r="C250" s="97"/>
    </row>
    <row r="251" spans="2:3" s="53" customFormat="1" x14ac:dyDescent="0.2">
      <c r="B251" s="96"/>
      <c r="C251" s="97"/>
    </row>
    <row r="252" spans="2:3" s="53" customFormat="1" x14ac:dyDescent="0.2">
      <c r="B252" s="96"/>
      <c r="C252" s="97"/>
    </row>
    <row r="253" spans="2:3" s="53" customFormat="1" x14ac:dyDescent="0.2">
      <c r="B253" s="96"/>
      <c r="C253" s="97"/>
    </row>
    <row r="254" spans="2:3" s="53" customFormat="1" x14ac:dyDescent="0.2">
      <c r="B254" s="96"/>
      <c r="C254" s="97"/>
    </row>
    <row r="255" spans="2:3" s="53" customFormat="1" x14ac:dyDescent="0.2">
      <c r="B255" s="96"/>
      <c r="C255" s="97"/>
    </row>
    <row r="256" spans="2:3" s="53" customFormat="1" x14ac:dyDescent="0.2">
      <c r="B256" s="96"/>
      <c r="C256" s="97"/>
    </row>
    <row r="257" spans="2:3" s="53" customFormat="1" x14ac:dyDescent="0.2">
      <c r="B257" s="96"/>
      <c r="C257" s="97"/>
    </row>
    <row r="258" spans="2:3" s="53" customFormat="1" x14ac:dyDescent="0.2">
      <c r="B258" s="96"/>
      <c r="C258" s="97"/>
    </row>
    <row r="259" spans="2:3" s="53" customFormat="1" x14ac:dyDescent="0.2">
      <c r="B259" s="96"/>
      <c r="C259" s="97"/>
    </row>
    <row r="260" spans="2:3" s="53" customFormat="1" x14ac:dyDescent="0.2">
      <c r="B260" s="96"/>
      <c r="C260" s="97"/>
    </row>
    <row r="261" spans="2:3" s="53" customFormat="1" x14ac:dyDescent="0.2">
      <c r="B261" s="96"/>
      <c r="C261" s="97"/>
    </row>
    <row r="262" spans="2:3" s="53" customFormat="1" x14ac:dyDescent="0.2">
      <c r="B262" s="96"/>
      <c r="C262" s="97"/>
    </row>
    <row r="263" spans="2:3" s="53" customFormat="1" x14ac:dyDescent="0.2">
      <c r="B263" s="96"/>
      <c r="C263" s="97"/>
    </row>
    <row r="264" spans="2:3" s="53" customFormat="1" x14ac:dyDescent="0.2">
      <c r="B264" s="96"/>
      <c r="C264" s="97"/>
    </row>
    <row r="265" spans="2:3" s="53" customFormat="1" x14ac:dyDescent="0.2">
      <c r="B265" s="96"/>
      <c r="C265" s="97"/>
    </row>
    <row r="266" spans="2:3" s="53" customFormat="1" x14ac:dyDescent="0.2">
      <c r="B266" s="96"/>
      <c r="C266" s="97"/>
    </row>
    <row r="267" spans="2:3" s="53" customFormat="1" x14ac:dyDescent="0.2">
      <c r="B267" s="96"/>
      <c r="C267" s="97"/>
    </row>
    <row r="268" spans="2:3" s="53" customFormat="1" x14ac:dyDescent="0.2">
      <c r="B268" s="96"/>
      <c r="C268" s="97"/>
    </row>
    <row r="269" spans="2:3" s="53" customFormat="1" x14ac:dyDescent="0.2">
      <c r="B269" s="96"/>
      <c r="C269" s="97"/>
    </row>
    <row r="270" spans="2:3" s="53" customFormat="1" x14ac:dyDescent="0.2">
      <c r="B270" s="96"/>
      <c r="C270" s="97"/>
    </row>
    <row r="271" spans="2:3" s="53" customFormat="1" x14ac:dyDescent="0.2">
      <c r="B271" s="96"/>
      <c r="C271" s="97"/>
    </row>
    <row r="272" spans="2:3" s="53" customFormat="1" x14ac:dyDescent="0.2">
      <c r="B272" s="96"/>
      <c r="C272" s="97"/>
    </row>
    <row r="273" spans="2:3" s="53" customFormat="1" x14ac:dyDescent="0.2">
      <c r="B273" s="96"/>
      <c r="C273" s="97"/>
    </row>
    <row r="274" spans="2:3" s="53" customFormat="1" x14ac:dyDescent="0.2">
      <c r="B274" s="96"/>
      <c r="C274" s="97"/>
    </row>
    <row r="275" spans="2:3" s="53" customFormat="1" x14ac:dyDescent="0.2">
      <c r="B275" s="96"/>
      <c r="C275" s="97"/>
    </row>
    <row r="276" spans="2:3" s="53" customFormat="1" x14ac:dyDescent="0.2">
      <c r="B276" s="96"/>
      <c r="C276" s="97"/>
    </row>
    <row r="277" spans="2:3" s="53" customFormat="1" x14ac:dyDescent="0.2">
      <c r="B277" s="96"/>
      <c r="C277" s="97"/>
    </row>
    <row r="278" spans="2:3" s="53" customFormat="1" x14ac:dyDescent="0.2">
      <c r="B278" s="96"/>
      <c r="C278" s="97"/>
    </row>
    <row r="279" spans="2:3" s="53" customFormat="1" x14ac:dyDescent="0.2">
      <c r="B279" s="96"/>
      <c r="C279" s="97"/>
    </row>
    <row r="280" spans="2:3" s="53" customFormat="1" x14ac:dyDescent="0.2">
      <c r="B280" s="96"/>
      <c r="C280" s="97"/>
    </row>
    <row r="281" spans="2:3" s="53" customFormat="1" x14ac:dyDescent="0.2">
      <c r="B281" s="96"/>
      <c r="C281" s="97"/>
    </row>
    <row r="282" spans="2:3" s="53" customFormat="1" x14ac:dyDescent="0.2">
      <c r="B282" s="96"/>
      <c r="C282" s="97"/>
    </row>
    <row r="283" spans="2:3" s="53" customFormat="1" x14ac:dyDescent="0.2">
      <c r="B283" s="96"/>
      <c r="C283" s="97"/>
    </row>
    <row r="284" spans="2:3" s="53" customFormat="1" x14ac:dyDescent="0.2">
      <c r="B284" s="96"/>
      <c r="C284" s="97"/>
    </row>
    <row r="285" spans="2:3" s="53" customFormat="1" x14ac:dyDescent="0.2">
      <c r="B285" s="96"/>
      <c r="C285" s="97"/>
    </row>
    <row r="286" spans="2:3" s="53" customFormat="1" x14ac:dyDescent="0.2">
      <c r="B286" s="96"/>
      <c r="C286" s="97"/>
    </row>
    <row r="287" spans="2:3" s="53" customFormat="1" x14ac:dyDescent="0.2">
      <c r="B287" s="96"/>
      <c r="C287" s="97"/>
    </row>
    <row r="288" spans="2:3" s="53" customFormat="1" x14ac:dyDescent="0.2">
      <c r="B288" s="96"/>
      <c r="C288" s="97"/>
    </row>
    <row r="289" spans="2:3" s="53" customFormat="1" x14ac:dyDescent="0.2">
      <c r="B289" s="96"/>
      <c r="C289" s="97"/>
    </row>
    <row r="290" spans="2:3" s="53" customFormat="1" x14ac:dyDescent="0.2">
      <c r="B290" s="96"/>
      <c r="C290" s="97"/>
    </row>
    <row r="291" spans="2:3" s="53" customFormat="1" x14ac:dyDescent="0.2">
      <c r="B291" s="96"/>
      <c r="C291" s="97"/>
    </row>
    <row r="292" spans="2:3" s="53" customFormat="1" x14ac:dyDescent="0.2">
      <c r="B292" s="96"/>
      <c r="C292" s="97"/>
    </row>
    <row r="293" spans="2:3" s="53" customFormat="1" x14ac:dyDescent="0.2">
      <c r="B293" s="96"/>
      <c r="C293" s="97"/>
    </row>
    <row r="294" spans="2:3" s="53" customFormat="1" x14ac:dyDescent="0.2">
      <c r="B294" s="96"/>
      <c r="C294" s="97"/>
    </row>
    <row r="295" spans="2:3" s="53" customFormat="1" x14ac:dyDescent="0.2">
      <c r="B295" s="96"/>
      <c r="C295" s="97"/>
    </row>
    <row r="296" spans="2:3" s="53" customFormat="1" x14ac:dyDescent="0.2">
      <c r="B296" s="96"/>
      <c r="C296" s="97"/>
    </row>
    <row r="297" spans="2:3" s="53" customFormat="1" x14ac:dyDescent="0.2">
      <c r="B297" s="96"/>
      <c r="C297" s="97"/>
    </row>
    <row r="298" spans="2:3" s="53" customFormat="1" x14ac:dyDescent="0.2">
      <c r="B298" s="96"/>
      <c r="C298" s="97"/>
    </row>
    <row r="299" spans="2:3" s="53" customFormat="1" x14ac:dyDescent="0.2">
      <c r="B299" s="96"/>
      <c r="C299" s="97"/>
    </row>
    <row r="300" spans="2:3" s="53" customFormat="1" x14ac:dyDescent="0.2">
      <c r="B300" s="96"/>
      <c r="C300" s="97"/>
    </row>
    <row r="301" spans="2:3" s="53" customFormat="1" x14ac:dyDescent="0.2">
      <c r="B301" s="96"/>
      <c r="C301" s="97"/>
    </row>
    <row r="302" spans="2:3" s="53" customFormat="1" x14ac:dyDescent="0.2">
      <c r="B302" s="96"/>
      <c r="C302" s="97"/>
    </row>
    <row r="303" spans="2:3" s="53" customFormat="1" x14ac:dyDescent="0.2">
      <c r="B303" s="96"/>
      <c r="C303" s="97"/>
    </row>
    <row r="304" spans="2:3" s="53" customFormat="1" x14ac:dyDescent="0.2">
      <c r="B304" s="96"/>
      <c r="C304" s="97"/>
    </row>
    <row r="305" spans="2:3" s="53" customFormat="1" x14ac:dyDescent="0.2">
      <c r="B305" s="96"/>
      <c r="C305" s="97"/>
    </row>
    <row r="306" spans="2:3" s="53" customFormat="1" x14ac:dyDescent="0.2">
      <c r="B306" s="96"/>
      <c r="C306" s="97"/>
    </row>
    <row r="307" spans="2:3" s="53" customFormat="1" x14ac:dyDescent="0.2">
      <c r="B307" s="96"/>
      <c r="C307" s="97"/>
    </row>
    <row r="308" spans="2:3" s="53" customFormat="1" x14ac:dyDescent="0.2">
      <c r="B308" s="96"/>
      <c r="C308" s="97"/>
    </row>
    <row r="309" spans="2:3" s="53" customFormat="1" x14ac:dyDescent="0.2">
      <c r="B309" s="96"/>
      <c r="C309" s="97"/>
    </row>
    <row r="310" spans="2:3" s="53" customFormat="1" x14ac:dyDescent="0.2">
      <c r="B310" s="96"/>
      <c r="C310" s="97"/>
    </row>
    <row r="311" spans="2:3" s="53" customFormat="1" x14ac:dyDescent="0.2">
      <c r="B311" s="96"/>
      <c r="C311" s="97"/>
    </row>
    <row r="312" spans="2:3" s="53" customFormat="1" x14ac:dyDescent="0.2">
      <c r="B312" s="96"/>
      <c r="C312" s="97"/>
    </row>
    <row r="313" spans="2:3" s="53" customFormat="1" x14ac:dyDescent="0.2">
      <c r="B313" s="96"/>
      <c r="C313" s="97"/>
    </row>
    <row r="314" spans="2:3" s="53" customFormat="1" x14ac:dyDescent="0.2">
      <c r="B314" s="96"/>
      <c r="C314" s="97"/>
    </row>
    <row r="315" spans="2:3" s="53" customFormat="1" x14ac:dyDescent="0.2">
      <c r="B315" s="96"/>
      <c r="C315" s="97"/>
    </row>
    <row r="316" spans="2:3" s="53" customFormat="1" x14ac:dyDescent="0.2">
      <c r="B316" s="96"/>
      <c r="C316" s="97"/>
    </row>
    <row r="317" spans="2:3" s="53" customFormat="1" x14ac:dyDescent="0.2">
      <c r="B317" s="96"/>
      <c r="C317" s="97"/>
    </row>
    <row r="318" spans="2:3" s="53" customFormat="1" x14ac:dyDescent="0.2">
      <c r="B318" s="96"/>
      <c r="C318" s="97"/>
    </row>
    <row r="319" spans="2:3" s="53" customFormat="1" x14ac:dyDescent="0.2">
      <c r="B319" s="96"/>
      <c r="C319" s="97"/>
    </row>
    <row r="320" spans="2:3" s="53" customFormat="1" x14ac:dyDescent="0.2">
      <c r="B320" s="96"/>
      <c r="C320" s="97"/>
    </row>
    <row r="321" spans="2:3" s="53" customFormat="1" x14ac:dyDescent="0.2">
      <c r="B321" s="96"/>
      <c r="C321" s="97"/>
    </row>
    <row r="322" spans="2:3" s="53" customFormat="1" x14ac:dyDescent="0.2">
      <c r="B322" s="96"/>
      <c r="C322" s="97"/>
    </row>
    <row r="323" spans="2:3" s="53" customFormat="1" x14ac:dyDescent="0.2">
      <c r="B323" s="96"/>
      <c r="C323" s="97"/>
    </row>
    <row r="324" spans="2:3" s="53" customFormat="1" x14ac:dyDescent="0.2">
      <c r="B324" s="96"/>
      <c r="C324" s="97"/>
    </row>
    <row r="325" spans="2:3" s="53" customFormat="1" x14ac:dyDescent="0.2">
      <c r="B325" s="96"/>
      <c r="C325" s="97"/>
    </row>
    <row r="326" spans="2:3" s="53" customFormat="1" x14ac:dyDescent="0.2">
      <c r="B326" s="96"/>
      <c r="C326" s="97"/>
    </row>
    <row r="327" spans="2:3" s="53" customFormat="1" x14ac:dyDescent="0.2">
      <c r="B327" s="96"/>
      <c r="C327" s="97"/>
    </row>
    <row r="328" spans="2:3" s="53" customFormat="1" x14ac:dyDescent="0.2">
      <c r="B328" s="96"/>
      <c r="C328" s="97"/>
    </row>
    <row r="329" spans="2:3" s="53" customFormat="1" x14ac:dyDescent="0.2">
      <c r="B329" s="96"/>
      <c r="C329" s="97"/>
    </row>
    <row r="330" spans="2:3" s="53" customFormat="1" x14ac:dyDescent="0.2">
      <c r="B330" s="96"/>
      <c r="C330" s="97"/>
    </row>
    <row r="331" spans="2:3" s="53" customFormat="1" x14ac:dyDescent="0.2">
      <c r="B331" s="96"/>
      <c r="C331" s="97"/>
    </row>
    <row r="332" spans="2:3" s="53" customFormat="1" x14ac:dyDescent="0.2">
      <c r="B332" s="96"/>
      <c r="C332" s="97"/>
    </row>
    <row r="333" spans="2:3" s="53" customFormat="1" x14ac:dyDescent="0.2">
      <c r="B333" s="96"/>
      <c r="C333" s="97"/>
    </row>
    <row r="334" spans="2:3" s="53" customFormat="1" x14ac:dyDescent="0.2">
      <c r="B334" s="96"/>
      <c r="C334" s="97"/>
    </row>
    <row r="335" spans="2:3" s="53" customFormat="1" x14ac:dyDescent="0.2">
      <c r="B335" s="96"/>
      <c r="C335" s="97"/>
    </row>
    <row r="336" spans="2:3" s="53" customFormat="1" x14ac:dyDescent="0.2">
      <c r="B336" s="96"/>
      <c r="C336" s="97"/>
    </row>
    <row r="337" spans="2:3" s="53" customFormat="1" x14ac:dyDescent="0.2">
      <c r="B337" s="96"/>
      <c r="C337" s="97"/>
    </row>
    <row r="338" spans="2:3" s="53" customFormat="1" x14ac:dyDescent="0.2">
      <c r="B338" s="96"/>
      <c r="C338" s="97"/>
    </row>
    <row r="339" spans="2:3" s="53" customFormat="1" x14ac:dyDescent="0.2">
      <c r="B339" s="96"/>
      <c r="C339" s="97"/>
    </row>
    <row r="340" spans="2:3" s="53" customFormat="1" x14ac:dyDescent="0.2">
      <c r="B340" s="96"/>
      <c r="C340" s="97"/>
    </row>
    <row r="341" spans="2:3" s="53" customFormat="1" x14ac:dyDescent="0.2">
      <c r="B341" s="96"/>
      <c r="C341" s="97"/>
    </row>
    <row r="342" spans="2:3" s="53" customFormat="1" x14ac:dyDescent="0.2">
      <c r="B342" s="96"/>
      <c r="C342" s="97"/>
    </row>
    <row r="343" spans="2:3" s="53" customFormat="1" x14ac:dyDescent="0.2">
      <c r="B343" s="96"/>
      <c r="C343" s="97"/>
    </row>
    <row r="344" spans="2:3" s="53" customFormat="1" x14ac:dyDescent="0.2">
      <c r="B344" s="96"/>
      <c r="C344" s="97"/>
    </row>
    <row r="345" spans="2:3" s="53" customFormat="1" x14ac:dyDescent="0.2">
      <c r="B345" s="96"/>
      <c r="C345" s="97"/>
    </row>
    <row r="346" spans="2:3" s="53" customFormat="1" x14ac:dyDescent="0.2">
      <c r="B346" s="96"/>
      <c r="C346" s="97"/>
    </row>
    <row r="347" spans="2:3" s="53" customFormat="1" x14ac:dyDescent="0.2">
      <c r="B347" s="96"/>
      <c r="C347" s="97"/>
    </row>
    <row r="348" spans="2:3" s="53" customFormat="1" x14ac:dyDescent="0.2">
      <c r="B348" s="96"/>
      <c r="C348" s="97"/>
    </row>
    <row r="349" spans="2:3" s="53" customFormat="1" x14ac:dyDescent="0.2">
      <c r="B349" s="96"/>
      <c r="C349" s="97"/>
    </row>
    <row r="350" spans="2:3" s="53" customFormat="1" x14ac:dyDescent="0.2">
      <c r="B350" s="96"/>
      <c r="C350" s="97"/>
    </row>
    <row r="351" spans="2:3" s="53" customFormat="1" x14ac:dyDescent="0.2">
      <c r="B351" s="96"/>
      <c r="C351" s="97"/>
    </row>
    <row r="352" spans="2:3" s="53" customFormat="1" x14ac:dyDescent="0.2">
      <c r="B352" s="96"/>
      <c r="C352" s="97"/>
    </row>
    <row r="353" spans="2:3" s="53" customFormat="1" x14ac:dyDescent="0.2">
      <c r="B353" s="96"/>
      <c r="C353" s="97"/>
    </row>
    <row r="354" spans="2:3" s="53" customFormat="1" x14ac:dyDescent="0.2">
      <c r="B354" s="96"/>
      <c r="C354" s="97"/>
    </row>
    <row r="355" spans="2:3" s="53" customFormat="1" x14ac:dyDescent="0.2">
      <c r="B355" s="96"/>
      <c r="C355" s="97"/>
    </row>
    <row r="356" spans="2:3" s="53" customFormat="1" x14ac:dyDescent="0.2">
      <c r="B356" s="96"/>
      <c r="C356" s="97"/>
    </row>
    <row r="357" spans="2:3" s="53" customFormat="1" x14ac:dyDescent="0.2">
      <c r="B357" s="96"/>
      <c r="C357" s="97"/>
    </row>
    <row r="358" spans="2:3" s="53" customFormat="1" x14ac:dyDescent="0.2">
      <c r="B358" s="96"/>
      <c r="C358" s="97"/>
    </row>
    <row r="359" spans="2:3" s="53" customFormat="1" x14ac:dyDescent="0.2">
      <c r="B359" s="96"/>
      <c r="C359" s="97"/>
    </row>
    <row r="360" spans="2:3" s="53" customFormat="1" x14ac:dyDescent="0.2">
      <c r="B360" s="96"/>
      <c r="C360" s="97"/>
    </row>
    <row r="361" spans="2:3" s="53" customFormat="1" x14ac:dyDescent="0.2">
      <c r="B361" s="96"/>
      <c r="C361" s="97"/>
    </row>
    <row r="362" spans="2:3" s="53" customFormat="1" x14ac:dyDescent="0.2">
      <c r="B362" s="96"/>
      <c r="C362" s="97"/>
    </row>
    <row r="363" spans="2:3" s="53" customFormat="1" x14ac:dyDescent="0.2">
      <c r="B363" s="96"/>
      <c r="C363" s="97"/>
    </row>
    <row r="364" spans="2:3" s="53" customFormat="1" x14ac:dyDescent="0.2">
      <c r="B364" s="96"/>
      <c r="C364" s="97"/>
    </row>
    <row r="365" spans="2:3" s="53" customFormat="1" x14ac:dyDescent="0.2">
      <c r="B365" s="96"/>
      <c r="C365" s="97"/>
    </row>
    <row r="366" spans="2:3" s="53" customFormat="1" x14ac:dyDescent="0.2">
      <c r="B366" s="96"/>
      <c r="C366" s="97"/>
    </row>
    <row r="367" spans="2:3" s="53" customFormat="1" x14ac:dyDescent="0.2">
      <c r="B367" s="96"/>
      <c r="C367" s="97"/>
    </row>
    <row r="368" spans="2:3" s="53" customFormat="1" x14ac:dyDescent="0.2">
      <c r="B368" s="96"/>
      <c r="C368" s="97"/>
    </row>
    <row r="369" spans="2:3" s="53" customFormat="1" x14ac:dyDescent="0.2">
      <c r="B369" s="96"/>
      <c r="C369" s="97"/>
    </row>
    <row r="370" spans="2:3" s="53" customFormat="1" x14ac:dyDescent="0.2">
      <c r="B370" s="96"/>
      <c r="C370" s="97"/>
    </row>
    <row r="371" spans="2:3" s="53" customFormat="1" x14ac:dyDescent="0.2">
      <c r="B371" s="96"/>
      <c r="C371" s="97"/>
    </row>
    <row r="372" spans="2:3" s="53" customFormat="1" x14ac:dyDescent="0.2">
      <c r="B372" s="96"/>
      <c r="C372" s="97"/>
    </row>
    <row r="373" spans="2:3" s="53" customFormat="1" x14ac:dyDescent="0.2">
      <c r="B373" s="96"/>
      <c r="C373" s="97"/>
    </row>
    <row r="374" spans="2:3" s="53" customFormat="1" x14ac:dyDescent="0.2">
      <c r="B374" s="96"/>
      <c r="C374" s="97"/>
    </row>
    <row r="375" spans="2:3" s="53" customFormat="1" x14ac:dyDescent="0.2">
      <c r="B375" s="96"/>
      <c r="C375" s="97"/>
    </row>
    <row r="376" spans="2:3" s="53" customFormat="1" x14ac:dyDescent="0.2">
      <c r="B376" s="96"/>
      <c r="C376" s="97"/>
    </row>
    <row r="377" spans="2:3" s="53" customFormat="1" x14ac:dyDescent="0.2">
      <c r="B377" s="96"/>
      <c r="C377" s="97"/>
    </row>
    <row r="378" spans="2:3" s="53" customFormat="1" x14ac:dyDescent="0.2">
      <c r="B378" s="96"/>
      <c r="C378" s="97"/>
    </row>
    <row r="379" spans="2:3" s="53" customFormat="1" x14ac:dyDescent="0.2">
      <c r="B379" s="96"/>
      <c r="C379" s="97"/>
    </row>
    <row r="380" spans="2:3" s="53" customFormat="1" x14ac:dyDescent="0.2">
      <c r="B380" s="96"/>
      <c r="C380" s="97"/>
    </row>
    <row r="381" spans="2:3" s="53" customFormat="1" x14ac:dyDescent="0.2">
      <c r="B381" s="96"/>
      <c r="C381" s="97"/>
    </row>
    <row r="382" spans="2:3" s="53" customFormat="1" x14ac:dyDescent="0.2">
      <c r="B382" s="96"/>
      <c r="C382" s="97"/>
    </row>
    <row r="383" spans="2:3" s="53" customFormat="1" x14ac:dyDescent="0.2">
      <c r="B383" s="96"/>
      <c r="C383" s="97"/>
    </row>
    <row r="384" spans="2:3" s="53" customFormat="1" x14ac:dyDescent="0.2">
      <c r="B384" s="96"/>
      <c r="C384" s="97"/>
    </row>
    <row r="385" spans="2:3" s="53" customFormat="1" x14ac:dyDescent="0.2">
      <c r="B385" s="96"/>
      <c r="C385" s="97"/>
    </row>
    <row r="386" spans="2:3" s="53" customFormat="1" x14ac:dyDescent="0.2">
      <c r="B386" s="96"/>
      <c r="C386" s="97"/>
    </row>
    <row r="387" spans="2:3" s="53" customFormat="1" x14ac:dyDescent="0.2">
      <c r="B387" s="96"/>
      <c r="C387" s="97"/>
    </row>
    <row r="388" spans="2:3" s="53" customFormat="1" x14ac:dyDescent="0.2">
      <c r="B388" s="96"/>
      <c r="C388" s="97"/>
    </row>
    <row r="389" spans="2:3" s="53" customFormat="1" x14ac:dyDescent="0.2">
      <c r="B389" s="96"/>
      <c r="C389" s="97"/>
    </row>
    <row r="390" spans="2:3" s="53" customFormat="1" x14ac:dyDescent="0.2">
      <c r="B390" s="96"/>
      <c r="C390" s="97"/>
    </row>
    <row r="391" spans="2:3" s="53" customFormat="1" x14ac:dyDescent="0.2">
      <c r="B391" s="96"/>
      <c r="C391" s="97"/>
    </row>
    <row r="392" spans="2:3" s="53" customFormat="1" x14ac:dyDescent="0.2">
      <c r="B392" s="96"/>
      <c r="C392" s="97"/>
    </row>
    <row r="393" spans="2:3" s="53" customFormat="1" x14ac:dyDescent="0.2">
      <c r="B393" s="96"/>
      <c r="C393" s="97"/>
    </row>
    <row r="394" spans="2:3" s="53" customFormat="1" x14ac:dyDescent="0.2">
      <c r="B394" s="96"/>
      <c r="C394" s="97"/>
    </row>
    <row r="395" spans="2:3" s="53" customFormat="1" x14ac:dyDescent="0.2">
      <c r="B395" s="96"/>
      <c r="C395" s="97"/>
    </row>
    <row r="396" spans="2:3" s="53" customFormat="1" x14ac:dyDescent="0.2">
      <c r="B396" s="96"/>
      <c r="C396" s="97"/>
    </row>
    <row r="397" spans="2:3" s="53" customFormat="1" x14ac:dyDescent="0.2">
      <c r="B397" s="96"/>
      <c r="C397" s="97"/>
    </row>
    <row r="398" spans="2:3" s="53" customFormat="1" x14ac:dyDescent="0.2">
      <c r="B398" s="96"/>
      <c r="C398" s="97"/>
    </row>
    <row r="399" spans="2:3" s="53" customFormat="1" x14ac:dyDescent="0.2">
      <c r="B399" s="96"/>
      <c r="C399" s="97"/>
    </row>
    <row r="400" spans="2:3" s="53" customFormat="1" x14ac:dyDescent="0.2">
      <c r="B400" s="96"/>
      <c r="C400" s="97"/>
    </row>
    <row r="401" spans="2:3" s="53" customFormat="1" x14ac:dyDescent="0.2">
      <c r="B401" s="96"/>
      <c r="C401" s="97"/>
    </row>
    <row r="402" spans="2:3" s="53" customFormat="1" x14ac:dyDescent="0.2">
      <c r="B402" s="96"/>
      <c r="C402" s="97"/>
    </row>
  </sheetData>
  <sheetProtection password="CC19" sheet="1" objects="1" scenarios="1" selectLockedCells="1"/>
  <sortState ref="G4:H102">
    <sortCondition ref="G4"/>
  </sortState>
  <phoneticPr fontId="4" type="noConversion"/>
  <conditionalFormatting sqref="B3">
    <cfRule type="cellIs" dxfId="4" priority="2" stopIfTrue="1" operator="greaterThan">
      <formula>0</formula>
    </cfRule>
  </conditionalFormatting>
  <conditionalFormatting sqref="C3">
    <cfRule type="cellIs" dxfId="3" priority="1" stopIfTrue="1" operator="greaterThan">
      <formula>0</formula>
    </cfRule>
  </conditionalFormatting>
  <pageMargins left="0.75" right="0.75" top="1" bottom="1" header="0.5" footer="0.5"/>
  <ignoredErrors>
    <ignoredError sqref="B75:B101 B4:B27 B29:B73" numberStoredAsText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Z400"/>
  <sheetViews>
    <sheetView showRowColHeaders="0" zoomScale="101" zoomScaleNormal="101" zoomScalePageLayoutView="75" workbookViewId="0">
      <pane ySplit="2" topLeftCell="A16" activePane="bottomLeft" state="frozen"/>
      <selection pane="bottomLeft" activeCell="B2" sqref="B2"/>
    </sheetView>
  </sheetViews>
  <sheetFormatPr defaultColWidth="11" defaultRowHeight="12.75" x14ac:dyDescent="0.2"/>
  <cols>
    <col min="1" max="1" width="3.5" customWidth="1"/>
    <col min="2" max="2" width="18.875" style="20" customWidth="1"/>
    <col min="3" max="3" width="17.125" style="21" customWidth="1"/>
    <col min="4" max="4" width="7.375" style="20" customWidth="1"/>
    <col min="5" max="5" width="73.75" style="22" customWidth="1"/>
    <col min="6" max="6" width="3.5" customWidth="1"/>
    <col min="7" max="156" width="11" style="53"/>
  </cols>
  <sheetData>
    <row r="1" spans="1:6" ht="13.5" thickTop="1" x14ac:dyDescent="0.2">
      <c r="A1" s="60"/>
      <c r="B1" s="61"/>
      <c r="C1" s="61"/>
      <c r="D1" s="61"/>
      <c r="E1" s="61"/>
      <c r="F1" s="62"/>
    </row>
    <row r="2" spans="1:6" ht="39" customHeight="1" thickBot="1" x14ac:dyDescent="0.25">
      <c r="A2" s="63"/>
      <c r="B2" s="87"/>
      <c r="C2" s="88"/>
      <c r="D2" s="87"/>
      <c r="E2" s="89"/>
      <c r="F2" s="67"/>
    </row>
    <row r="3" spans="1:6" ht="32.1" customHeight="1" thickTop="1" thickBot="1" x14ac:dyDescent="0.25">
      <c r="A3" s="63"/>
      <c r="B3" s="73" t="s">
        <v>39</v>
      </c>
      <c r="C3" s="73" t="s">
        <v>40</v>
      </c>
      <c r="D3" s="73" t="s">
        <v>241</v>
      </c>
      <c r="E3" s="73" t="s">
        <v>41</v>
      </c>
      <c r="F3" s="67"/>
    </row>
    <row r="4" spans="1:6" ht="30" customHeight="1" thickBot="1" x14ac:dyDescent="0.25">
      <c r="A4" s="63"/>
      <c r="B4" s="74" t="s">
        <v>8</v>
      </c>
      <c r="C4" s="75" t="s">
        <v>17</v>
      </c>
      <c r="D4" s="75" t="s">
        <v>16</v>
      </c>
      <c r="E4" s="76" t="s">
        <v>246</v>
      </c>
      <c r="F4" s="67"/>
    </row>
    <row r="5" spans="1:6" ht="30" customHeight="1" x14ac:dyDescent="0.2">
      <c r="A5" s="63"/>
      <c r="B5" s="126" t="s">
        <v>9</v>
      </c>
      <c r="C5" s="77" t="s">
        <v>18</v>
      </c>
      <c r="D5" s="77" t="s">
        <v>21</v>
      </c>
      <c r="E5" s="118" t="s">
        <v>247</v>
      </c>
      <c r="F5" s="67"/>
    </row>
    <row r="6" spans="1:6" ht="30" customHeight="1" x14ac:dyDescent="0.2">
      <c r="A6" s="63"/>
      <c r="B6" s="127"/>
      <c r="C6" s="78" t="s">
        <v>19</v>
      </c>
      <c r="D6" s="78"/>
      <c r="E6" s="119"/>
      <c r="F6" s="67"/>
    </row>
    <row r="7" spans="1:6" ht="30" customHeight="1" thickBot="1" x14ac:dyDescent="0.25">
      <c r="A7" s="63"/>
      <c r="B7" s="128"/>
      <c r="C7" s="79" t="s">
        <v>20</v>
      </c>
      <c r="D7" s="79" t="s">
        <v>22</v>
      </c>
      <c r="E7" s="120"/>
      <c r="F7" s="67"/>
    </row>
    <row r="8" spans="1:6" ht="30" customHeight="1" x14ac:dyDescent="0.2">
      <c r="A8" s="63"/>
      <c r="B8" s="129" t="s">
        <v>10</v>
      </c>
      <c r="C8" s="80" t="s">
        <v>23</v>
      </c>
      <c r="D8" s="80" t="s">
        <v>28</v>
      </c>
      <c r="E8" s="132" t="s">
        <v>248</v>
      </c>
      <c r="F8" s="67"/>
    </row>
    <row r="9" spans="1:6" ht="30" customHeight="1" x14ac:dyDescent="0.2">
      <c r="A9" s="63"/>
      <c r="B9" s="130"/>
      <c r="C9" s="81" t="s">
        <v>24</v>
      </c>
      <c r="D9" s="81"/>
      <c r="E9" s="133"/>
      <c r="F9" s="67"/>
    </row>
    <row r="10" spans="1:6" ht="30" customHeight="1" x14ac:dyDescent="0.2">
      <c r="A10" s="63"/>
      <c r="B10" s="130"/>
      <c r="C10" s="81" t="s">
        <v>25</v>
      </c>
      <c r="D10" s="81" t="s">
        <v>29</v>
      </c>
      <c r="E10" s="133"/>
      <c r="F10" s="67"/>
    </row>
    <row r="11" spans="1:6" ht="30" customHeight="1" x14ac:dyDescent="0.2">
      <c r="A11" s="63"/>
      <c r="B11" s="130"/>
      <c r="C11" s="81" t="s">
        <v>24</v>
      </c>
      <c r="D11" s="81"/>
      <c r="E11" s="133" t="s">
        <v>251</v>
      </c>
      <c r="F11" s="67"/>
    </row>
    <row r="12" spans="1:6" ht="30" customHeight="1" x14ac:dyDescent="0.2">
      <c r="A12" s="63"/>
      <c r="B12" s="130"/>
      <c r="C12" s="81" t="s">
        <v>26</v>
      </c>
      <c r="D12" s="81" t="s">
        <v>30</v>
      </c>
      <c r="E12" s="133"/>
      <c r="F12" s="67"/>
    </row>
    <row r="13" spans="1:6" ht="30" customHeight="1" x14ac:dyDescent="0.2">
      <c r="A13" s="63"/>
      <c r="B13" s="130"/>
      <c r="C13" s="81" t="s">
        <v>24</v>
      </c>
      <c r="D13" s="81"/>
      <c r="E13" s="133"/>
      <c r="F13" s="67"/>
    </row>
    <row r="14" spans="1:6" ht="30" customHeight="1" thickBot="1" x14ac:dyDescent="0.25">
      <c r="A14" s="63"/>
      <c r="B14" s="131"/>
      <c r="C14" s="82" t="s">
        <v>27</v>
      </c>
      <c r="D14" s="82" t="s">
        <v>31</v>
      </c>
      <c r="E14" s="134"/>
      <c r="F14" s="67"/>
    </row>
    <row r="15" spans="1:6" ht="30" customHeight="1" thickBot="1" x14ac:dyDescent="0.25">
      <c r="A15" s="63"/>
      <c r="B15" s="83" t="s">
        <v>11</v>
      </c>
      <c r="C15" s="121" t="s">
        <v>6</v>
      </c>
      <c r="D15" s="122"/>
      <c r="E15" s="123"/>
      <c r="F15" s="67"/>
    </row>
    <row r="16" spans="1:6" ht="9.9499999999999993" customHeight="1" thickBot="1" x14ac:dyDescent="0.25">
      <c r="A16" s="63"/>
      <c r="B16" s="57"/>
      <c r="C16" s="57"/>
      <c r="D16" s="57"/>
      <c r="E16" s="57"/>
      <c r="F16" s="67"/>
    </row>
    <row r="17" spans="1:6" ht="32.1" customHeight="1" thickTop="1" thickBot="1" x14ac:dyDescent="0.25">
      <c r="A17" s="63"/>
      <c r="B17" s="73" t="s">
        <v>42</v>
      </c>
      <c r="C17" s="73" t="s">
        <v>43</v>
      </c>
      <c r="D17" s="73" t="s">
        <v>241</v>
      </c>
      <c r="E17" s="73" t="s">
        <v>44</v>
      </c>
      <c r="F17" s="67"/>
    </row>
    <row r="18" spans="1:6" ht="30" customHeight="1" x14ac:dyDescent="0.2">
      <c r="A18" s="63"/>
      <c r="B18" s="126" t="s">
        <v>12</v>
      </c>
      <c r="C18" s="77" t="s">
        <v>32</v>
      </c>
      <c r="D18" s="77" t="s">
        <v>22</v>
      </c>
      <c r="E18" s="135" t="s">
        <v>253</v>
      </c>
      <c r="F18" s="67"/>
    </row>
    <row r="19" spans="1:6" ht="30" customHeight="1" x14ac:dyDescent="0.2">
      <c r="A19" s="63"/>
      <c r="B19" s="127"/>
      <c r="C19" s="78" t="s">
        <v>24</v>
      </c>
      <c r="D19" s="78"/>
      <c r="E19" s="136"/>
      <c r="F19" s="67"/>
    </row>
    <row r="20" spans="1:6" ht="30" customHeight="1" thickBot="1" x14ac:dyDescent="0.25">
      <c r="A20" s="63"/>
      <c r="B20" s="128"/>
      <c r="C20" s="79" t="s">
        <v>33</v>
      </c>
      <c r="D20" s="79" t="s">
        <v>29</v>
      </c>
      <c r="E20" s="84" t="s">
        <v>249</v>
      </c>
      <c r="F20" s="67"/>
    </row>
    <row r="21" spans="1:6" ht="30" customHeight="1" x14ac:dyDescent="0.2">
      <c r="A21" s="63"/>
      <c r="B21" s="129" t="s">
        <v>13</v>
      </c>
      <c r="C21" s="80" t="s">
        <v>34</v>
      </c>
      <c r="D21" s="80" t="s">
        <v>28</v>
      </c>
      <c r="E21" s="132" t="s">
        <v>250</v>
      </c>
      <c r="F21" s="67"/>
    </row>
    <row r="22" spans="1:6" ht="30" customHeight="1" x14ac:dyDescent="0.2">
      <c r="A22" s="63"/>
      <c r="B22" s="130"/>
      <c r="C22" s="81" t="s">
        <v>36</v>
      </c>
      <c r="D22" s="81"/>
      <c r="E22" s="133"/>
      <c r="F22" s="67"/>
    </row>
    <row r="23" spans="1:6" ht="30" customHeight="1" x14ac:dyDescent="0.2">
      <c r="A23" s="63"/>
      <c r="B23" s="130"/>
      <c r="C23" s="81" t="s">
        <v>25</v>
      </c>
      <c r="D23" s="81" t="s">
        <v>35</v>
      </c>
      <c r="E23" s="133"/>
      <c r="F23" s="67"/>
    </row>
    <row r="24" spans="1:6" ht="30" customHeight="1" x14ac:dyDescent="0.2">
      <c r="A24" s="63"/>
      <c r="B24" s="130"/>
      <c r="C24" s="81" t="s">
        <v>24</v>
      </c>
      <c r="D24" s="81"/>
      <c r="E24" s="133"/>
      <c r="F24" s="67"/>
    </row>
    <row r="25" spans="1:6" ht="30" customHeight="1" thickBot="1" x14ac:dyDescent="0.25">
      <c r="A25" s="63"/>
      <c r="B25" s="131"/>
      <c r="C25" s="82" t="s">
        <v>37</v>
      </c>
      <c r="D25" s="82" t="s">
        <v>22</v>
      </c>
      <c r="E25" s="134"/>
      <c r="F25" s="67"/>
    </row>
    <row r="26" spans="1:6" ht="30" customHeight="1" x14ac:dyDescent="0.2">
      <c r="A26" s="63"/>
      <c r="B26" s="126" t="s">
        <v>14</v>
      </c>
      <c r="C26" s="77" t="s">
        <v>38</v>
      </c>
      <c r="D26" s="77" t="s">
        <v>30</v>
      </c>
      <c r="E26" s="118" t="s">
        <v>252</v>
      </c>
      <c r="F26" s="67"/>
    </row>
    <row r="27" spans="1:6" ht="30" customHeight="1" x14ac:dyDescent="0.2">
      <c r="A27" s="63"/>
      <c r="B27" s="127"/>
      <c r="C27" s="85" t="s">
        <v>19</v>
      </c>
      <c r="D27" s="78"/>
      <c r="E27" s="119"/>
      <c r="F27" s="67"/>
    </row>
    <row r="28" spans="1:6" ht="30" customHeight="1" thickBot="1" x14ac:dyDescent="0.25">
      <c r="A28" s="63"/>
      <c r="B28" s="128"/>
      <c r="C28" s="86" t="s">
        <v>7</v>
      </c>
      <c r="D28" s="79"/>
      <c r="E28" s="120"/>
      <c r="F28" s="67"/>
    </row>
    <row r="29" spans="1:6" ht="30" customHeight="1" thickBot="1" x14ac:dyDescent="0.25">
      <c r="A29" s="63"/>
      <c r="B29" s="74" t="s">
        <v>15</v>
      </c>
      <c r="C29" s="124" t="s">
        <v>5</v>
      </c>
      <c r="D29" s="124"/>
      <c r="E29" s="125"/>
      <c r="F29" s="67"/>
    </row>
    <row r="30" spans="1:6" ht="13.5" thickBot="1" x14ac:dyDescent="0.25">
      <c r="A30" s="70"/>
      <c r="B30" s="71"/>
      <c r="C30" s="71"/>
      <c r="D30" s="71"/>
      <c r="E30" s="71"/>
      <c r="F30" s="72"/>
    </row>
    <row r="31" spans="1:6" s="53" customFormat="1" ht="13.5" thickTop="1" x14ac:dyDescent="0.2">
      <c r="B31" s="93"/>
      <c r="C31" s="94"/>
      <c r="D31" s="93"/>
      <c r="E31" s="95"/>
    </row>
    <row r="32" spans="1:6" s="53" customFormat="1" x14ac:dyDescent="0.2">
      <c r="B32" s="93"/>
      <c r="C32" s="94"/>
      <c r="D32" s="93"/>
      <c r="E32" s="95"/>
    </row>
    <row r="33" spans="2:5" s="53" customFormat="1" x14ac:dyDescent="0.2">
      <c r="B33" s="93"/>
      <c r="C33" s="94"/>
      <c r="D33" s="93"/>
      <c r="E33" s="95"/>
    </row>
    <row r="34" spans="2:5" s="53" customFormat="1" x14ac:dyDescent="0.2">
      <c r="B34" s="93"/>
      <c r="C34" s="94"/>
      <c r="D34" s="93"/>
      <c r="E34" s="95"/>
    </row>
    <row r="35" spans="2:5" s="53" customFormat="1" x14ac:dyDescent="0.2">
      <c r="B35" s="93"/>
      <c r="C35" s="94"/>
      <c r="D35" s="93"/>
      <c r="E35" s="95"/>
    </row>
    <row r="36" spans="2:5" s="53" customFormat="1" x14ac:dyDescent="0.2">
      <c r="B36" s="93"/>
      <c r="C36" s="94"/>
      <c r="D36" s="93"/>
      <c r="E36" s="95"/>
    </row>
    <row r="37" spans="2:5" s="53" customFormat="1" x14ac:dyDescent="0.2">
      <c r="B37" s="93"/>
      <c r="C37" s="94"/>
      <c r="D37" s="93"/>
      <c r="E37" s="95"/>
    </row>
    <row r="38" spans="2:5" s="53" customFormat="1" x14ac:dyDescent="0.2">
      <c r="B38" s="93"/>
      <c r="C38" s="94"/>
      <c r="D38" s="93"/>
      <c r="E38" s="95"/>
    </row>
    <row r="39" spans="2:5" s="53" customFormat="1" x14ac:dyDescent="0.2">
      <c r="B39" s="93"/>
      <c r="C39" s="94"/>
      <c r="D39" s="93"/>
      <c r="E39" s="95"/>
    </row>
    <row r="40" spans="2:5" s="53" customFormat="1" x14ac:dyDescent="0.2">
      <c r="B40" s="93"/>
      <c r="C40" s="94"/>
      <c r="D40" s="93"/>
      <c r="E40" s="95"/>
    </row>
    <row r="41" spans="2:5" s="53" customFormat="1" ht="11.1" customHeight="1" x14ac:dyDescent="0.2">
      <c r="B41" s="93"/>
      <c r="C41" s="94"/>
      <c r="D41" s="93"/>
      <c r="E41" s="95"/>
    </row>
    <row r="42" spans="2:5" s="53" customFormat="1" x14ac:dyDescent="0.2">
      <c r="B42" s="93"/>
      <c r="C42" s="94"/>
      <c r="D42" s="93"/>
      <c r="E42" s="95"/>
    </row>
    <row r="43" spans="2:5" s="53" customFormat="1" x14ac:dyDescent="0.2">
      <c r="B43" s="93"/>
      <c r="C43" s="94"/>
      <c r="D43" s="93"/>
      <c r="E43" s="95"/>
    </row>
    <row r="44" spans="2:5" s="53" customFormat="1" x14ac:dyDescent="0.2">
      <c r="B44" s="93"/>
      <c r="C44" s="94"/>
      <c r="D44" s="93"/>
      <c r="E44" s="95"/>
    </row>
    <row r="45" spans="2:5" s="53" customFormat="1" x14ac:dyDescent="0.2">
      <c r="B45" s="93"/>
      <c r="C45" s="94"/>
      <c r="D45" s="93"/>
      <c r="E45" s="95"/>
    </row>
    <row r="46" spans="2:5" s="53" customFormat="1" x14ac:dyDescent="0.2">
      <c r="B46" s="93"/>
      <c r="C46" s="94"/>
      <c r="D46" s="93"/>
      <c r="E46" s="95"/>
    </row>
    <row r="47" spans="2:5" s="53" customFormat="1" x14ac:dyDescent="0.2">
      <c r="B47" s="93"/>
      <c r="C47" s="94"/>
      <c r="D47" s="93"/>
      <c r="E47" s="95"/>
    </row>
    <row r="48" spans="2:5" s="53" customFormat="1" x14ac:dyDescent="0.2">
      <c r="B48" s="93"/>
      <c r="C48" s="94"/>
      <c r="D48" s="93"/>
      <c r="E48" s="95"/>
    </row>
    <row r="49" spans="2:5" s="53" customFormat="1" x14ac:dyDescent="0.2">
      <c r="B49" s="93"/>
      <c r="C49" s="94"/>
      <c r="D49" s="93"/>
      <c r="E49" s="95"/>
    </row>
    <row r="50" spans="2:5" s="53" customFormat="1" x14ac:dyDescent="0.2">
      <c r="B50" s="93"/>
      <c r="C50" s="94"/>
      <c r="D50" s="93"/>
      <c r="E50" s="95"/>
    </row>
    <row r="51" spans="2:5" s="53" customFormat="1" x14ac:dyDescent="0.2">
      <c r="B51" s="93"/>
      <c r="C51" s="94"/>
      <c r="D51" s="93"/>
      <c r="E51" s="95"/>
    </row>
    <row r="52" spans="2:5" s="53" customFormat="1" x14ac:dyDescent="0.2">
      <c r="B52" s="93"/>
      <c r="C52" s="94"/>
      <c r="D52" s="93"/>
      <c r="E52" s="95"/>
    </row>
    <row r="53" spans="2:5" s="53" customFormat="1" x14ac:dyDescent="0.2">
      <c r="B53" s="93"/>
      <c r="C53" s="94"/>
      <c r="D53" s="93"/>
      <c r="E53" s="95"/>
    </row>
    <row r="54" spans="2:5" s="53" customFormat="1" x14ac:dyDescent="0.2">
      <c r="B54" s="93"/>
      <c r="C54" s="94"/>
      <c r="D54" s="93"/>
      <c r="E54" s="95"/>
    </row>
    <row r="55" spans="2:5" s="53" customFormat="1" x14ac:dyDescent="0.2">
      <c r="B55" s="93"/>
      <c r="C55" s="94"/>
      <c r="D55" s="93"/>
      <c r="E55" s="95"/>
    </row>
    <row r="56" spans="2:5" s="53" customFormat="1" x14ac:dyDescent="0.2">
      <c r="B56" s="93"/>
      <c r="C56" s="94"/>
      <c r="D56" s="93"/>
      <c r="E56" s="95"/>
    </row>
    <row r="57" spans="2:5" s="53" customFormat="1" x14ac:dyDescent="0.2">
      <c r="B57" s="93"/>
      <c r="C57" s="94"/>
      <c r="D57" s="93"/>
      <c r="E57" s="95"/>
    </row>
    <row r="58" spans="2:5" s="53" customFormat="1" x14ac:dyDescent="0.2">
      <c r="B58" s="93"/>
      <c r="C58" s="94"/>
      <c r="D58" s="93"/>
      <c r="E58" s="95"/>
    </row>
    <row r="59" spans="2:5" s="53" customFormat="1" x14ac:dyDescent="0.2">
      <c r="B59" s="93"/>
      <c r="C59" s="94"/>
      <c r="D59" s="93"/>
      <c r="E59" s="95"/>
    </row>
    <row r="60" spans="2:5" s="53" customFormat="1" x14ac:dyDescent="0.2">
      <c r="B60" s="93"/>
      <c r="C60" s="94"/>
      <c r="D60" s="93"/>
      <c r="E60" s="95"/>
    </row>
    <row r="61" spans="2:5" s="53" customFormat="1" x14ac:dyDescent="0.2">
      <c r="B61" s="93"/>
      <c r="C61" s="94"/>
      <c r="D61" s="93"/>
      <c r="E61" s="95"/>
    </row>
    <row r="62" spans="2:5" s="53" customFormat="1" x14ac:dyDescent="0.2">
      <c r="B62" s="93"/>
      <c r="C62" s="94"/>
      <c r="D62" s="93"/>
      <c r="E62" s="95"/>
    </row>
    <row r="63" spans="2:5" s="53" customFormat="1" x14ac:dyDescent="0.2">
      <c r="B63" s="93"/>
      <c r="C63" s="94"/>
      <c r="D63" s="93"/>
      <c r="E63" s="95"/>
    </row>
    <row r="64" spans="2:5" s="53" customFormat="1" x14ac:dyDescent="0.2">
      <c r="B64" s="93"/>
      <c r="C64" s="94"/>
      <c r="D64" s="93"/>
      <c r="E64" s="95"/>
    </row>
    <row r="65" spans="2:5" s="53" customFormat="1" x14ac:dyDescent="0.2">
      <c r="B65" s="93"/>
      <c r="C65" s="94"/>
      <c r="D65" s="93"/>
      <c r="E65" s="95"/>
    </row>
    <row r="66" spans="2:5" s="53" customFormat="1" x14ac:dyDescent="0.2">
      <c r="B66" s="93"/>
      <c r="C66" s="94"/>
      <c r="D66" s="93"/>
      <c r="E66" s="95"/>
    </row>
    <row r="67" spans="2:5" s="53" customFormat="1" x14ac:dyDescent="0.2">
      <c r="B67" s="93"/>
      <c r="C67" s="94"/>
      <c r="D67" s="93"/>
      <c r="E67" s="95"/>
    </row>
    <row r="68" spans="2:5" s="53" customFormat="1" x14ac:dyDescent="0.2">
      <c r="B68" s="93"/>
      <c r="C68" s="94"/>
      <c r="D68" s="93"/>
      <c r="E68" s="95"/>
    </row>
    <row r="69" spans="2:5" s="53" customFormat="1" x14ac:dyDescent="0.2">
      <c r="B69" s="93"/>
      <c r="C69" s="94"/>
      <c r="D69" s="93"/>
      <c r="E69" s="95"/>
    </row>
    <row r="70" spans="2:5" s="53" customFormat="1" x14ac:dyDescent="0.2">
      <c r="B70" s="93"/>
      <c r="C70" s="94"/>
      <c r="D70" s="93"/>
      <c r="E70" s="95"/>
    </row>
    <row r="71" spans="2:5" s="53" customFormat="1" x14ac:dyDescent="0.2">
      <c r="B71" s="93"/>
      <c r="C71" s="94"/>
      <c r="D71" s="93"/>
      <c r="E71" s="95"/>
    </row>
    <row r="72" spans="2:5" s="53" customFormat="1" x14ac:dyDescent="0.2">
      <c r="B72" s="93"/>
      <c r="C72" s="94"/>
      <c r="D72" s="93"/>
      <c r="E72" s="95"/>
    </row>
    <row r="73" spans="2:5" s="53" customFormat="1" x14ac:dyDescent="0.2">
      <c r="B73" s="93"/>
      <c r="C73" s="94"/>
      <c r="D73" s="93"/>
      <c r="E73" s="95"/>
    </row>
    <row r="74" spans="2:5" s="53" customFormat="1" x14ac:dyDescent="0.2">
      <c r="B74" s="93"/>
      <c r="C74" s="94"/>
      <c r="D74" s="93"/>
      <c r="E74" s="95"/>
    </row>
    <row r="75" spans="2:5" s="53" customFormat="1" x14ac:dyDescent="0.2">
      <c r="B75" s="93"/>
      <c r="C75" s="94"/>
      <c r="D75" s="93"/>
      <c r="E75" s="95"/>
    </row>
    <row r="76" spans="2:5" s="53" customFormat="1" x14ac:dyDescent="0.2">
      <c r="B76" s="93"/>
      <c r="C76" s="94"/>
      <c r="D76" s="93"/>
      <c r="E76" s="95"/>
    </row>
    <row r="77" spans="2:5" s="53" customFormat="1" x14ac:dyDescent="0.2">
      <c r="B77" s="93"/>
      <c r="C77" s="94"/>
      <c r="D77" s="93"/>
      <c r="E77" s="95"/>
    </row>
    <row r="78" spans="2:5" s="53" customFormat="1" x14ac:dyDescent="0.2">
      <c r="B78" s="93"/>
      <c r="C78" s="94"/>
      <c r="D78" s="93"/>
      <c r="E78" s="95"/>
    </row>
    <row r="79" spans="2:5" s="53" customFormat="1" x14ac:dyDescent="0.2">
      <c r="B79" s="93"/>
      <c r="C79" s="94"/>
      <c r="D79" s="93"/>
      <c r="E79" s="95"/>
    </row>
    <row r="80" spans="2:5" s="53" customFormat="1" x14ac:dyDescent="0.2">
      <c r="B80" s="93"/>
      <c r="C80" s="94"/>
      <c r="D80" s="93"/>
      <c r="E80" s="95"/>
    </row>
    <row r="81" spans="2:5" s="53" customFormat="1" x14ac:dyDescent="0.2">
      <c r="B81" s="93"/>
      <c r="C81" s="94"/>
      <c r="D81" s="93"/>
      <c r="E81" s="95"/>
    </row>
    <row r="82" spans="2:5" s="53" customFormat="1" x14ac:dyDescent="0.2">
      <c r="B82" s="93"/>
      <c r="C82" s="94"/>
      <c r="D82" s="93"/>
      <c r="E82" s="95"/>
    </row>
    <row r="83" spans="2:5" s="53" customFormat="1" x14ac:dyDescent="0.2">
      <c r="B83" s="93"/>
      <c r="C83" s="94"/>
      <c r="D83" s="93"/>
      <c r="E83" s="95"/>
    </row>
    <row r="84" spans="2:5" s="53" customFormat="1" x14ac:dyDescent="0.2">
      <c r="B84" s="93"/>
      <c r="C84" s="94"/>
      <c r="D84" s="93"/>
      <c r="E84" s="95"/>
    </row>
    <row r="85" spans="2:5" s="53" customFormat="1" x14ac:dyDescent="0.2">
      <c r="B85" s="93"/>
      <c r="C85" s="94"/>
      <c r="D85" s="93"/>
      <c r="E85" s="95"/>
    </row>
    <row r="86" spans="2:5" s="53" customFormat="1" x14ac:dyDescent="0.2">
      <c r="B86" s="93"/>
      <c r="C86" s="94"/>
      <c r="D86" s="93"/>
      <c r="E86" s="95"/>
    </row>
    <row r="87" spans="2:5" s="53" customFormat="1" x14ac:dyDescent="0.2">
      <c r="B87" s="93"/>
      <c r="C87" s="94"/>
      <c r="D87" s="93"/>
      <c r="E87" s="95"/>
    </row>
    <row r="88" spans="2:5" s="53" customFormat="1" x14ac:dyDescent="0.2">
      <c r="B88" s="93"/>
      <c r="C88" s="94"/>
      <c r="D88" s="93"/>
      <c r="E88" s="95"/>
    </row>
    <row r="89" spans="2:5" s="53" customFormat="1" x14ac:dyDescent="0.2">
      <c r="B89" s="93"/>
      <c r="C89" s="94"/>
      <c r="D89" s="93"/>
      <c r="E89" s="95"/>
    </row>
    <row r="90" spans="2:5" s="53" customFormat="1" x14ac:dyDescent="0.2">
      <c r="B90" s="93"/>
      <c r="C90" s="94"/>
      <c r="D90" s="93"/>
      <c r="E90" s="95"/>
    </row>
    <row r="91" spans="2:5" s="53" customFormat="1" x14ac:dyDescent="0.2">
      <c r="B91" s="93"/>
      <c r="C91" s="94"/>
      <c r="D91" s="93"/>
      <c r="E91" s="95"/>
    </row>
    <row r="92" spans="2:5" s="53" customFormat="1" x14ac:dyDescent="0.2">
      <c r="B92" s="93"/>
      <c r="C92" s="94"/>
      <c r="D92" s="93"/>
      <c r="E92" s="95"/>
    </row>
    <row r="93" spans="2:5" s="53" customFormat="1" x14ac:dyDescent="0.2">
      <c r="B93" s="93"/>
      <c r="C93" s="94"/>
      <c r="D93" s="93"/>
      <c r="E93" s="95"/>
    </row>
    <row r="94" spans="2:5" s="53" customFormat="1" x14ac:dyDescent="0.2">
      <c r="B94" s="93"/>
      <c r="C94" s="94"/>
      <c r="D94" s="93"/>
      <c r="E94" s="95"/>
    </row>
    <row r="95" spans="2:5" s="53" customFormat="1" x14ac:dyDescent="0.2">
      <c r="B95" s="93"/>
      <c r="C95" s="94"/>
      <c r="D95" s="93"/>
      <c r="E95" s="95"/>
    </row>
    <row r="96" spans="2:5" s="53" customFormat="1" x14ac:dyDescent="0.2">
      <c r="B96" s="93"/>
      <c r="C96" s="94"/>
      <c r="D96" s="93"/>
      <c r="E96" s="95"/>
    </row>
    <row r="97" spans="2:5" s="53" customFormat="1" x14ac:dyDescent="0.2">
      <c r="B97" s="93"/>
      <c r="C97" s="94"/>
      <c r="D97" s="93"/>
      <c r="E97" s="95"/>
    </row>
    <row r="98" spans="2:5" s="53" customFormat="1" x14ac:dyDescent="0.2">
      <c r="B98" s="93"/>
      <c r="C98" s="94"/>
      <c r="D98" s="93"/>
      <c r="E98" s="95"/>
    </row>
    <row r="99" spans="2:5" s="53" customFormat="1" x14ac:dyDescent="0.2">
      <c r="B99" s="93"/>
      <c r="C99" s="94"/>
      <c r="D99" s="93"/>
      <c r="E99" s="95"/>
    </row>
    <row r="100" spans="2:5" s="53" customFormat="1" x14ac:dyDescent="0.2">
      <c r="B100" s="93"/>
      <c r="C100" s="94"/>
      <c r="D100" s="93"/>
      <c r="E100" s="95"/>
    </row>
    <row r="101" spans="2:5" s="53" customFormat="1" x14ac:dyDescent="0.2">
      <c r="B101" s="93"/>
      <c r="C101" s="94"/>
      <c r="D101" s="93"/>
      <c r="E101" s="95"/>
    </row>
    <row r="102" spans="2:5" s="53" customFormat="1" x14ac:dyDescent="0.2">
      <c r="B102" s="93"/>
      <c r="C102" s="94"/>
      <c r="D102" s="93"/>
      <c r="E102" s="95"/>
    </row>
    <row r="103" spans="2:5" s="53" customFormat="1" x14ac:dyDescent="0.2">
      <c r="B103" s="93"/>
      <c r="C103" s="94"/>
      <c r="D103" s="93"/>
      <c r="E103" s="95"/>
    </row>
    <row r="104" spans="2:5" s="53" customFormat="1" x14ac:dyDescent="0.2">
      <c r="B104" s="93"/>
      <c r="C104" s="94"/>
      <c r="D104" s="93"/>
      <c r="E104" s="95"/>
    </row>
    <row r="105" spans="2:5" s="53" customFormat="1" x14ac:dyDescent="0.2">
      <c r="B105" s="93"/>
      <c r="C105" s="94"/>
      <c r="D105" s="93"/>
      <c r="E105" s="95"/>
    </row>
    <row r="106" spans="2:5" s="53" customFormat="1" x14ac:dyDescent="0.2">
      <c r="B106" s="93"/>
      <c r="C106" s="94"/>
      <c r="D106" s="93"/>
      <c r="E106" s="95"/>
    </row>
    <row r="107" spans="2:5" s="53" customFormat="1" x14ac:dyDescent="0.2">
      <c r="B107" s="93"/>
      <c r="C107" s="94"/>
      <c r="D107" s="93"/>
      <c r="E107" s="95"/>
    </row>
    <row r="108" spans="2:5" s="53" customFormat="1" x14ac:dyDescent="0.2">
      <c r="B108" s="93"/>
      <c r="C108" s="94"/>
      <c r="D108" s="93"/>
      <c r="E108" s="95"/>
    </row>
    <row r="109" spans="2:5" s="53" customFormat="1" x14ac:dyDescent="0.2">
      <c r="B109" s="93"/>
      <c r="C109" s="94"/>
      <c r="D109" s="93"/>
      <c r="E109" s="95"/>
    </row>
    <row r="110" spans="2:5" s="53" customFormat="1" x14ac:dyDescent="0.2">
      <c r="B110" s="93"/>
      <c r="C110" s="94"/>
      <c r="D110" s="93"/>
      <c r="E110" s="95"/>
    </row>
    <row r="111" spans="2:5" s="53" customFormat="1" x14ac:dyDescent="0.2">
      <c r="B111" s="93"/>
      <c r="C111" s="94"/>
      <c r="D111" s="93"/>
      <c r="E111" s="95"/>
    </row>
    <row r="112" spans="2:5" s="53" customFormat="1" x14ac:dyDescent="0.2">
      <c r="B112" s="93"/>
      <c r="C112" s="94"/>
      <c r="D112" s="93"/>
      <c r="E112" s="95"/>
    </row>
    <row r="113" spans="2:5" s="53" customFormat="1" x14ac:dyDescent="0.2">
      <c r="B113" s="93"/>
      <c r="C113" s="94"/>
      <c r="D113" s="93"/>
      <c r="E113" s="95"/>
    </row>
    <row r="114" spans="2:5" s="53" customFormat="1" x14ac:dyDescent="0.2">
      <c r="B114" s="93"/>
      <c r="C114" s="94"/>
      <c r="D114" s="93"/>
      <c r="E114" s="95"/>
    </row>
    <row r="115" spans="2:5" s="53" customFormat="1" x14ac:dyDescent="0.2">
      <c r="B115" s="93"/>
      <c r="C115" s="94"/>
      <c r="D115" s="93"/>
      <c r="E115" s="95"/>
    </row>
    <row r="116" spans="2:5" s="53" customFormat="1" x14ac:dyDescent="0.2">
      <c r="B116" s="93"/>
      <c r="C116" s="94"/>
      <c r="D116" s="93"/>
      <c r="E116" s="95"/>
    </row>
    <row r="117" spans="2:5" s="53" customFormat="1" x14ac:dyDescent="0.2">
      <c r="B117" s="93"/>
      <c r="C117" s="94"/>
      <c r="D117" s="93"/>
      <c r="E117" s="95"/>
    </row>
    <row r="118" spans="2:5" s="53" customFormat="1" x14ac:dyDescent="0.2">
      <c r="B118" s="93"/>
      <c r="C118" s="94"/>
      <c r="D118" s="93"/>
      <c r="E118" s="95"/>
    </row>
    <row r="119" spans="2:5" s="53" customFormat="1" x14ac:dyDescent="0.2">
      <c r="B119" s="93"/>
      <c r="C119" s="94"/>
      <c r="D119" s="93"/>
      <c r="E119" s="95"/>
    </row>
    <row r="120" spans="2:5" s="53" customFormat="1" x14ac:dyDescent="0.2">
      <c r="B120" s="93"/>
      <c r="C120" s="94"/>
      <c r="D120" s="93"/>
      <c r="E120" s="95"/>
    </row>
    <row r="121" spans="2:5" s="53" customFormat="1" x14ac:dyDescent="0.2">
      <c r="B121" s="93"/>
      <c r="C121" s="94"/>
      <c r="D121" s="93"/>
      <c r="E121" s="95"/>
    </row>
    <row r="122" spans="2:5" s="53" customFormat="1" x14ac:dyDescent="0.2">
      <c r="B122" s="93"/>
      <c r="C122" s="94"/>
      <c r="D122" s="93"/>
      <c r="E122" s="95"/>
    </row>
    <row r="123" spans="2:5" s="53" customFormat="1" x14ac:dyDescent="0.2">
      <c r="B123" s="93"/>
      <c r="C123" s="94"/>
      <c r="D123" s="93"/>
      <c r="E123" s="95"/>
    </row>
    <row r="124" spans="2:5" s="53" customFormat="1" x14ac:dyDescent="0.2">
      <c r="B124" s="93"/>
      <c r="C124" s="94"/>
      <c r="D124" s="93"/>
      <c r="E124" s="95"/>
    </row>
    <row r="125" spans="2:5" s="53" customFormat="1" x14ac:dyDescent="0.2">
      <c r="B125" s="93"/>
      <c r="C125" s="94"/>
      <c r="D125" s="93"/>
      <c r="E125" s="95"/>
    </row>
    <row r="126" spans="2:5" s="53" customFormat="1" x14ac:dyDescent="0.2">
      <c r="B126" s="93"/>
      <c r="C126" s="94"/>
      <c r="D126" s="93"/>
      <c r="E126" s="95"/>
    </row>
    <row r="127" spans="2:5" s="53" customFormat="1" x14ac:dyDescent="0.2">
      <c r="B127" s="93"/>
      <c r="C127" s="94"/>
      <c r="D127" s="93"/>
      <c r="E127" s="95"/>
    </row>
    <row r="128" spans="2:5" s="53" customFormat="1" x14ac:dyDescent="0.2">
      <c r="B128" s="93"/>
      <c r="C128" s="94"/>
      <c r="D128" s="93"/>
      <c r="E128" s="95"/>
    </row>
    <row r="129" spans="2:5" s="53" customFormat="1" x14ac:dyDescent="0.2">
      <c r="B129" s="93"/>
      <c r="C129" s="94"/>
      <c r="D129" s="93"/>
      <c r="E129" s="95"/>
    </row>
    <row r="130" spans="2:5" s="53" customFormat="1" x14ac:dyDescent="0.2">
      <c r="B130" s="93"/>
      <c r="C130" s="94"/>
      <c r="D130" s="93"/>
      <c r="E130" s="95"/>
    </row>
    <row r="131" spans="2:5" s="53" customFormat="1" x14ac:dyDescent="0.2">
      <c r="B131" s="93"/>
      <c r="C131" s="94"/>
      <c r="D131" s="93"/>
      <c r="E131" s="95"/>
    </row>
    <row r="132" spans="2:5" s="53" customFormat="1" x14ac:dyDescent="0.2">
      <c r="B132" s="93"/>
      <c r="C132" s="94"/>
      <c r="D132" s="93"/>
      <c r="E132" s="95"/>
    </row>
    <row r="133" spans="2:5" s="53" customFormat="1" x14ac:dyDescent="0.2">
      <c r="B133" s="93"/>
      <c r="C133" s="94"/>
      <c r="D133" s="93"/>
      <c r="E133" s="95"/>
    </row>
    <row r="134" spans="2:5" s="53" customFormat="1" x14ac:dyDescent="0.2">
      <c r="B134" s="93"/>
      <c r="C134" s="94"/>
      <c r="D134" s="93"/>
      <c r="E134" s="95"/>
    </row>
    <row r="135" spans="2:5" s="53" customFormat="1" x14ac:dyDescent="0.2">
      <c r="B135" s="93"/>
      <c r="C135" s="94"/>
      <c r="D135" s="93"/>
      <c r="E135" s="95"/>
    </row>
    <row r="136" spans="2:5" s="53" customFormat="1" x14ac:dyDescent="0.2">
      <c r="B136" s="93"/>
      <c r="C136" s="94"/>
      <c r="D136" s="93"/>
      <c r="E136" s="95"/>
    </row>
    <row r="137" spans="2:5" s="53" customFormat="1" x14ac:dyDescent="0.2">
      <c r="B137" s="93"/>
      <c r="C137" s="94"/>
      <c r="D137" s="93"/>
      <c r="E137" s="95"/>
    </row>
    <row r="138" spans="2:5" s="53" customFormat="1" x14ac:dyDescent="0.2">
      <c r="B138" s="93"/>
      <c r="C138" s="94"/>
      <c r="D138" s="93"/>
      <c r="E138" s="95"/>
    </row>
    <row r="139" spans="2:5" s="53" customFormat="1" x14ac:dyDescent="0.2">
      <c r="B139" s="93"/>
      <c r="C139" s="94"/>
      <c r="D139" s="93"/>
      <c r="E139" s="95"/>
    </row>
    <row r="140" spans="2:5" s="53" customFormat="1" x14ac:dyDescent="0.2">
      <c r="B140" s="93"/>
      <c r="C140" s="94"/>
      <c r="D140" s="93"/>
      <c r="E140" s="95"/>
    </row>
    <row r="141" spans="2:5" s="53" customFormat="1" x14ac:dyDescent="0.2">
      <c r="B141" s="93"/>
      <c r="C141" s="94"/>
      <c r="D141" s="93"/>
      <c r="E141" s="95"/>
    </row>
    <row r="142" spans="2:5" s="53" customFormat="1" x14ac:dyDescent="0.2">
      <c r="B142" s="93"/>
      <c r="C142" s="94"/>
      <c r="D142" s="93"/>
      <c r="E142" s="95"/>
    </row>
    <row r="143" spans="2:5" s="53" customFormat="1" x14ac:dyDescent="0.2">
      <c r="B143" s="93"/>
      <c r="C143" s="94"/>
      <c r="D143" s="93"/>
      <c r="E143" s="95"/>
    </row>
    <row r="144" spans="2:5" s="53" customFormat="1" x14ac:dyDescent="0.2">
      <c r="B144" s="93"/>
      <c r="C144" s="94"/>
      <c r="D144" s="93"/>
      <c r="E144" s="95"/>
    </row>
    <row r="145" spans="2:5" s="53" customFormat="1" x14ac:dyDescent="0.2">
      <c r="B145" s="93"/>
      <c r="C145" s="94"/>
      <c r="D145" s="93"/>
      <c r="E145" s="95"/>
    </row>
    <row r="146" spans="2:5" s="53" customFormat="1" x14ac:dyDescent="0.2">
      <c r="B146" s="93"/>
      <c r="C146" s="94"/>
      <c r="D146" s="93"/>
      <c r="E146" s="95"/>
    </row>
    <row r="147" spans="2:5" s="53" customFormat="1" x14ac:dyDescent="0.2">
      <c r="B147" s="93"/>
      <c r="C147" s="94"/>
      <c r="D147" s="93"/>
      <c r="E147" s="95"/>
    </row>
    <row r="148" spans="2:5" s="53" customFormat="1" x14ac:dyDescent="0.2">
      <c r="B148" s="93"/>
      <c r="C148" s="94"/>
      <c r="D148" s="93"/>
      <c r="E148" s="95"/>
    </row>
    <row r="149" spans="2:5" s="53" customFormat="1" x14ac:dyDescent="0.2">
      <c r="B149" s="93"/>
      <c r="C149" s="94"/>
      <c r="D149" s="93"/>
      <c r="E149" s="95"/>
    </row>
    <row r="150" spans="2:5" s="53" customFormat="1" x14ac:dyDescent="0.2">
      <c r="B150" s="93"/>
      <c r="C150" s="94"/>
      <c r="D150" s="93"/>
      <c r="E150" s="95"/>
    </row>
    <row r="151" spans="2:5" s="53" customFormat="1" x14ac:dyDescent="0.2">
      <c r="B151" s="93"/>
      <c r="C151" s="94"/>
      <c r="D151" s="93"/>
      <c r="E151" s="95"/>
    </row>
    <row r="152" spans="2:5" s="53" customFormat="1" x14ac:dyDescent="0.2">
      <c r="B152" s="93"/>
      <c r="C152" s="94"/>
      <c r="D152" s="93"/>
      <c r="E152" s="95"/>
    </row>
    <row r="153" spans="2:5" s="53" customFormat="1" x14ac:dyDescent="0.2">
      <c r="B153" s="93"/>
      <c r="C153" s="94"/>
      <c r="D153" s="93"/>
      <c r="E153" s="95"/>
    </row>
    <row r="154" spans="2:5" s="53" customFormat="1" x14ac:dyDescent="0.2">
      <c r="B154" s="93"/>
      <c r="C154" s="94"/>
      <c r="D154" s="93"/>
      <c r="E154" s="95"/>
    </row>
    <row r="155" spans="2:5" s="53" customFormat="1" x14ac:dyDescent="0.2">
      <c r="B155" s="93"/>
      <c r="C155" s="94"/>
      <c r="D155" s="93"/>
      <c r="E155" s="95"/>
    </row>
    <row r="156" spans="2:5" s="53" customFormat="1" x14ac:dyDescent="0.2">
      <c r="B156" s="93"/>
      <c r="C156" s="94"/>
      <c r="D156" s="93"/>
      <c r="E156" s="95"/>
    </row>
    <row r="157" spans="2:5" s="53" customFormat="1" x14ac:dyDescent="0.2">
      <c r="B157" s="93"/>
      <c r="C157" s="94"/>
      <c r="D157" s="93"/>
      <c r="E157" s="95"/>
    </row>
    <row r="158" spans="2:5" s="53" customFormat="1" x14ac:dyDescent="0.2">
      <c r="B158" s="93"/>
      <c r="C158" s="94"/>
      <c r="D158" s="93"/>
      <c r="E158" s="95"/>
    </row>
    <row r="159" spans="2:5" s="53" customFormat="1" x14ac:dyDescent="0.2">
      <c r="B159" s="93"/>
      <c r="C159" s="94"/>
      <c r="D159" s="93"/>
      <c r="E159" s="95"/>
    </row>
    <row r="160" spans="2:5" s="53" customFormat="1" x14ac:dyDescent="0.2">
      <c r="B160" s="93"/>
      <c r="C160" s="94"/>
      <c r="D160" s="93"/>
      <c r="E160" s="95"/>
    </row>
    <row r="161" spans="2:5" s="53" customFormat="1" x14ac:dyDescent="0.2">
      <c r="B161" s="93"/>
      <c r="C161" s="94"/>
      <c r="D161" s="93"/>
      <c r="E161" s="95"/>
    </row>
    <row r="162" spans="2:5" s="53" customFormat="1" x14ac:dyDescent="0.2">
      <c r="B162" s="93"/>
      <c r="C162" s="94"/>
      <c r="D162" s="93"/>
      <c r="E162" s="95"/>
    </row>
    <row r="163" spans="2:5" s="53" customFormat="1" x14ac:dyDescent="0.2">
      <c r="B163" s="93"/>
      <c r="C163" s="94"/>
      <c r="D163" s="93"/>
      <c r="E163" s="95"/>
    </row>
    <row r="164" spans="2:5" s="53" customFormat="1" x14ac:dyDescent="0.2">
      <c r="B164" s="93"/>
      <c r="C164" s="94"/>
      <c r="D164" s="93"/>
      <c r="E164" s="95"/>
    </row>
    <row r="165" spans="2:5" s="53" customFormat="1" x14ac:dyDescent="0.2">
      <c r="B165" s="93"/>
      <c r="C165" s="94"/>
      <c r="D165" s="93"/>
      <c r="E165" s="95"/>
    </row>
    <row r="166" spans="2:5" s="53" customFormat="1" x14ac:dyDescent="0.2">
      <c r="B166" s="93"/>
      <c r="C166" s="94"/>
      <c r="D166" s="93"/>
      <c r="E166" s="95"/>
    </row>
    <row r="167" spans="2:5" s="53" customFormat="1" x14ac:dyDescent="0.2">
      <c r="B167" s="93"/>
      <c r="C167" s="94"/>
      <c r="D167" s="93"/>
      <c r="E167" s="95"/>
    </row>
    <row r="168" spans="2:5" s="53" customFormat="1" x14ac:dyDescent="0.2">
      <c r="B168" s="93"/>
      <c r="C168" s="94"/>
      <c r="D168" s="93"/>
      <c r="E168" s="95"/>
    </row>
    <row r="169" spans="2:5" s="53" customFormat="1" x14ac:dyDescent="0.2">
      <c r="B169" s="93"/>
      <c r="C169" s="94"/>
      <c r="D169" s="93"/>
      <c r="E169" s="95"/>
    </row>
    <row r="170" spans="2:5" s="53" customFormat="1" x14ac:dyDescent="0.2">
      <c r="B170" s="93"/>
      <c r="C170" s="94"/>
      <c r="D170" s="93"/>
      <c r="E170" s="95"/>
    </row>
    <row r="171" spans="2:5" s="53" customFormat="1" x14ac:dyDescent="0.2">
      <c r="B171" s="93"/>
      <c r="C171" s="94"/>
      <c r="D171" s="93"/>
      <c r="E171" s="95"/>
    </row>
    <row r="172" spans="2:5" s="53" customFormat="1" x14ac:dyDescent="0.2">
      <c r="B172" s="93"/>
      <c r="C172" s="94"/>
      <c r="D172" s="93"/>
      <c r="E172" s="95"/>
    </row>
    <row r="173" spans="2:5" s="53" customFormat="1" x14ac:dyDescent="0.2">
      <c r="B173" s="93"/>
      <c r="C173" s="94"/>
      <c r="D173" s="93"/>
      <c r="E173" s="95"/>
    </row>
    <row r="174" spans="2:5" s="53" customFormat="1" x14ac:dyDescent="0.2">
      <c r="B174" s="93"/>
      <c r="C174" s="94"/>
      <c r="D174" s="93"/>
      <c r="E174" s="95"/>
    </row>
    <row r="175" spans="2:5" s="53" customFormat="1" x14ac:dyDescent="0.2">
      <c r="B175" s="93"/>
      <c r="C175" s="94"/>
      <c r="D175" s="93"/>
      <c r="E175" s="95"/>
    </row>
    <row r="176" spans="2:5" s="53" customFormat="1" x14ac:dyDescent="0.2">
      <c r="B176" s="93"/>
      <c r="C176" s="94"/>
      <c r="D176" s="93"/>
      <c r="E176" s="95"/>
    </row>
    <row r="177" spans="2:5" s="53" customFormat="1" x14ac:dyDescent="0.2">
      <c r="B177" s="93"/>
      <c r="C177" s="94"/>
      <c r="D177" s="93"/>
      <c r="E177" s="95"/>
    </row>
    <row r="178" spans="2:5" s="53" customFormat="1" x14ac:dyDescent="0.2">
      <c r="B178" s="93"/>
      <c r="C178" s="94"/>
      <c r="D178" s="93"/>
      <c r="E178" s="95"/>
    </row>
    <row r="179" spans="2:5" s="53" customFormat="1" x14ac:dyDescent="0.2">
      <c r="B179" s="93"/>
      <c r="C179" s="94"/>
      <c r="D179" s="93"/>
      <c r="E179" s="95"/>
    </row>
    <row r="180" spans="2:5" s="53" customFormat="1" x14ac:dyDescent="0.2">
      <c r="B180" s="93"/>
      <c r="C180" s="94"/>
      <c r="D180" s="93"/>
      <c r="E180" s="95"/>
    </row>
    <row r="181" spans="2:5" s="53" customFormat="1" x14ac:dyDescent="0.2">
      <c r="B181" s="93"/>
      <c r="C181" s="94"/>
      <c r="D181" s="93"/>
      <c r="E181" s="95"/>
    </row>
    <row r="182" spans="2:5" s="53" customFormat="1" x14ac:dyDescent="0.2">
      <c r="B182" s="93"/>
      <c r="C182" s="94"/>
      <c r="D182" s="93"/>
      <c r="E182" s="95"/>
    </row>
    <row r="183" spans="2:5" s="53" customFormat="1" x14ac:dyDescent="0.2">
      <c r="B183" s="93"/>
      <c r="C183" s="94"/>
      <c r="D183" s="93"/>
      <c r="E183" s="95"/>
    </row>
    <row r="184" spans="2:5" s="53" customFormat="1" x14ac:dyDescent="0.2">
      <c r="B184" s="93"/>
      <c r="C184" s="94"/>
      <c r="D184" s="93"/>
      <c r="E184" s="95"/>
    </row>
    <row r="185" spans="2:5" s="53" customFormat="1" x14ac:dyDescent="0.2">
      <c r="B185" s="93"/>
      <c r="C185" s="94"/>
      <c r="D185" s="93"/>
      <c r="E185" s="95"/>
    </row>
    <row r="186" spans="2:5" s="53" customFormat="1" x14ac:dyDescent="0.2">
      <c r="B186" s="93"/>
      <c r="C186" s="94"/>
      <c r="D186" s="93"/>
      <c r="E186" s="95"/>
    </row>
    <row r="187" spans="2:5" s="53" customFormat="1" x14ac:dyDescent="0.2">
      <c r="B187" s="93"/>
      <c r="C187" s="94"/>
      <c r="D187" s="93"/>
      <c r="E187" s="95"/>
    </row>
    <row r="188" spans="2:5" s="53" customFormat="1" x14ac:dyDescent="0.2">
      <c r="B188" s="93"/>
      <c r="C188" s="94"/>
      <c r="D188" s="93"/>
      <c r="E188" s="95"/>
    </row>
    <row r="189" spans="2:5" s="53" customFormat="1" x14ac:dyDescent="0.2">
      <c r="B189" s="93"/>
      <c r="C189" s="94"/>
      <c r="D189" s="93"/>
      <c r="E189" s="95"/>
    </row>
    <row r="190" spans="2:5" s="53" customFormat="1" x14ac:dyDescent="0.2">
      <c r="B190" s="93"/>
      <c r="C190" s="94"/>
      <c r="D190" s="93"/>
      <c r="E190" s="95"/>
    </row>
    <row r="191" spans="2:5" s="53" customFormat="1" x14ac:dyDescent="0.2">
      <c r="B191" s="93"/>
      <c r="C191" s="94"/>
      <c r="D191" s="93"/>
      <c r="E191" s="95"/>
    </row>
    <row r="192" spans="2:5" s="53" customFormat="1" x14ac:dyDescent="0.2">
      <c r="B192" s="93"/>
      <c r="C192" s="94"/>
      <c r="D192" s="93"/>
      <c r="E192" s="95"/>
    </row>
    <row r="193" spans="2:5" s="53" customFormat="1" x14ac:dyDescent="0.2">
      <c r="B193" s="93"/>
      <c r="C193" s="94"/>
      <c r="D193" s="93"/>
      <c r="E193" s="95"/>
    </row>
    <row r="194" spans="2:5" s="53" customFormat="1" x14ac:dyDescent="0.2">
      <c r="B194" s="93"/>
      <c r="C194" s="94"/>
      <c r="D194" s="93"/>
      <c r="E194" s="95"/>
    </row>
    <row r="195" spans="2:5" s="53" customFormat="1" x14ac:dyDescent="0.2">
      <c r="B195" s="93"/>
      <c r="C195" s="94"/>
      <c r="D195" s="93"/>
      <c r="E195" s="95"/>
    </row>
    <row r="196" spans="2:5" s="53" customFormat="1" x14ac:dyDescent="0.2">
      <c r="B196" s="93"/>
      <c r="C196" s="94"/>
      <c r="D196" s="93"/>
      <c r="E196" s="95"/>
    </row>
    <row r="197" spans="2:5" s="53" customFormat="1" x14ac:dyDescent="0.2">
      <c r="B197" s="93"/>
      <c r="C197" s="94"/>
      <c r="D197" s="93"/>
      <c r="E197" s="95"/>
    </row>
    <row r="198" spans="2:5" s="53" customFormat="1" x14ac:dyDescent="0.2">
      <c r="B198" s="93"/>
      <c r="C198" s="94"/>
      <c r="D198" s="93"/>
      <c r="E198" s="95"/>
    </row>
    <row r="199" spans="2:5" s="53" customFormat="1" x14ac:dyDescent="0.2">
      <c r="B199" s="93"/>
      <c r="C199" s="94"/>
      <c r="D199" s="93"/>
      <c r="E199" s="95"/>
    </row>
    <row r="200" spans="2:5" s="53" customFormat="1" x14ac:dyDescent="0.2">
      <c r="B200" s="93"/>
      <c r="C200" s="94"/>
      <c r="D200" s="93"/>
      <c r="E200" s="95"/>
    </row>
    <row r="201" spans="2:5" s="53" customFormat="1" x14ac:dyDescent="0.2">
      <c r="B201" s="93"/>
      <c r="C201" s="94"/>
      <c r="D201" s="93"/>
      <c r="E201" s="95"/>
    </row>
    <row r="202" spans="2:5" s="53" customFormat="1" x14ac:dyDescent="0.2">
      <c r="B202" s="93"/>
      <c r="C202" s="94"/>
      <c r="D202" s="93"/>
      <c r="E202" s="95"/>
    </row>
    <row r="203" spans="2:5" s="53" customFormat="1" x14ac:dyDescent="0.2">
      <c r="B203" s="93"/>
      <c r="C203" s="94"/>
      <c r="D203" s="93"/>
      <c r="E203" s="95"/>
    </row>
    <row r="204" spans="2:5" s="53" customFormat="1" x14ac:dyDescent="0.2">
      <c r="B204" s="93"/>
      <c r="C204" s="94"/>
      <c r="D204" s="93"/>
      <c r="E204" s="95"/>
    </row>
    <row r="205" spans="2:5" s="53" customFormat="1" x14ac:dyDescent="0.2">
      <c r="B205" s="93"/>
      <c r="C205" s="94"/>
      <c r="D205" s="93"/>
      <c r="E205" s="95"/>
    </row>
    <row r="206" spans="2:5" s="53" customFormat="1" x14ac:dyDescent="0.2">
      <c r="B206" s="93"/>
      <c r="C206" s="94"/>
      <c r="D206" s="93"/>
      <c r="E206" s="95"/>
    </row>
    <row r="207" spans="2:5" s="53" customFormat="1" x14ac:dyDescent="0.2">
      <c r="B207" s="93"/>
      <c r="C207" s="94"/>
      <c r="D207" s="93"/>
      <c r="E207" s="95"/>
    </row>
    <row r="208" spans="2:5" s="53" customFormat="1" x14ac:dyDescent="0.2">
      <c r="B208" s="93"/>
      <c r="C208" s="94"/>
      <c r="D208" s="93"/>
      <c r="E208" s="95"/>
    </row>
    <row r="209" spans="2:5" s="53" customFormat="1" x14ac:dyDescent="0.2">
      <c r="B209" s="93"/>
      <c r="C209" s="94"/>
      <c r="D209" s="93"/>
      <c r="E209" s="95"/>
    </row>
    <row r="210" spans="2:5" s="53" customFormat="1" x14ac:dyDescent="0.2">
      <c r="B210" s="93"/>
      <c r="C210" s="94"/>
      <c r="D210" s="93"/>
      <c r="E210" s="95"/>
    </row>
    <row r="211" spans="2:5" s="53" customFormat="1" x14ac:dyDescent="0.2">
      <c r="B211" s="93"/>
      <c r="C211" s="94"/>
      <c r="D211" s="93"/>
      <c r="E211" s="95"/>
    </row>
    <row r="212" spans="2:5" s="53" customFormat="1" x14ac:dyDescent="0.2">
      <c r="B212" s="93"/>
      <c r="C212" s="94"/>
      <c r="D212" s="93"/>
      <c r="E212" s="95"/>
    </row>
    <row r="213" spans="2:5" s="53" customFormat="1" x14ac:dyDescent="0.2">
      <c r="B213" s="93"/>
      <c r="C213" s="94"/>
      <c r="D213" s="93"/>
      <c r="E213" s="95"/>
    </row>
    <row r="214" spans="2:5" s="53" customFormat="1" x14ac:dyDescent="0.2">
      <c r="B214" s="93"/>
      <c r="C214" s="94"/>
      <c r="D214" s="93"/>
      <c r="E214" s="95"/>
    </row>
    <row r="215" spans="2:5" s="53" customFormat="1" x14ac:dyDescent="0.2">
      <c r="B215" s="93"/>
      <c r="C215" s="94"/>
      <c r="D215" s="93"/>
      <c r="E215" s="95"/>
    </row>
    <row r="216" spans="2:5" s="53" customFormat="1" x14ac:dyDescent="0.2">
      <c r="B216" s="93"/>
      <c r="C216" s="94"/>
      <c r="D216" s="93"/>
      <c r="E216" s="95"/>
    </row>
    <row r="217" spans="2:5" s="53" customFormat="1" x14ac:dyDescent="0.2">
      <c r="B217" s="93"/>
      <c r="C217" s="94"/>
      <c r="D217" s="93"/>
      <c r="E217" s="95"/>
    </row>
    <row r="218" spans="2:5" s="53" customFormat="1" x14ac:dyDescent="0.2">
      <c r="B218" s="93"/>
      <c r="C218" s="94"/>
      <c r="D218" s="93"/>
      <c r="E218" s="95"/>
    </row>
    <row r="219" spans="2:5" s="53" customFormat="1" x14ac:dyDescent="0.2">
      <c r="B219" s="93"/>
      <c r="C219" s="94"/>
      <c r="D219" s="93"/>
      <c r="E219" s="95"/>
    </row>
    <row r="220" spans="2:5" s="53" customFormat="1" x14ac:dyDescent="0.2">
      <c r="B220" s="93"/>
      <c r="C220" s="94"/>
      <c r="D220" s="93"/>
      <c r="E220" s="95"/>
    </row>
    <row r="221" spans="2:5" s="53" customFormat="1" x14ac:dyDescent="0.2">
      <c r="B221" s="93"/>
      <c r="C221" s="94"/>
      <c r="D221" s="93"/>
      <c r="E221" s="95"/>
    </row>
    <row r="222" spans="2:5" s="53" customFormat="1" x14ac:dyDescent="0.2">
      <c r="B222" s="93"/>
      <c r="C222" s="94"/>
      <c r="D222" s="93"/>
      <c r="E222" s="95"/>
    </row>
    <row r="223" spans="2:5" s="53" customFormat="1" x14ac:dyDescent="0.2">
      <c r="B223" s="93"/>
      <c r="C223" s="94"/>
      <c r="D223" s="93"/>
      <c r="E223" s="95"/>
    </row>
    <row r="224" spans="2:5" s="53" customFormat="1" x14ac:dyDescent="0.2">
      <c r="B224" s="93"/>
      <c r="C224" s="94"/>
      <c r="D224" s="93"/>
      <c r="E224" s="95"/>
    </row>
    <row r="225" spans="2:5" s="53" customFormat="1" x14ac:dyDescent="0.2">
      <c r="B225" s="93"/>
      <c r="C225" s="94"/>
      <c r="D225" s="93"/>
      <c r="E225" s="95"/>
    </row>
    <row r="226" spans="2:5" s="53" customFormat="1" x14ac:dyDescent="0.2">
      <c r="B226" s="93"/>
      <c r="C226" s="94"/>
      <c r="D226" s="93"/>
      <c r="E226" s="95"/>
    </row>
    <row r="227" spans="2:5" s="53" customFormat="1" x14ac:dyDescent="0.2">
      <c r="B227" s="93"/>
      <c r="C227" s="94"/>
      <c r="D227" s="93"/>
      <c r="E227" s="95"/>
    </row>
    <row r="228" spans="2:5" s="53" customFormat="1" x14ac:dyDescent="0.2">
      <c r="B228" s="93"/>
      <c r="C228" s="94"/>
      <c r="D228" s="93"/>
      <c r="E228" s="95"/>
    </row>
    <row r="229" spans="2:5" s="53" customFormat="1" x14ac:dyDescent="0.2">
      <c r="B229" s="93"/>
      <c r="C229" s="94"/>
      <c r="D229" s="93"/>
      <c r="E229" s="95"/>
    </row>
    <row r="230" spans="2:5" s="53" customFormat="1" x14ac:dyDescent="0.2">
      <c r="B230" s="93"/>
      <c r="C230" s="94"/>
      <c r="D230" s="93"/>
      <c r="E230" s="95"/>
    </row>
    <row r="231" spans="2:5" s="53" customFormat="1" x14ac:dyDescent="0.2">
      <c r="B231" s="93"/>
      <c r="C231" s="94"/>
      <c r="D231" s="93"/>
      <c r="E231" s="95"/>
    </row>
    <row r="232" spans="2:5" s="53" customFormat="1" x14ac:dyDescent="0.2">
      <c r="B232" s="93"/>
      <c r="C232" s="94"/>
      <c r="D232" s="93"/>
      <c r="E232" s="95"/>
    </row>
    <row r="233" spans="2:5" s="53" customFormat="1" x14ac:dyDescent="0.2">
      <c r="B233" s="93"/>
      <c r="C233" s="94"/>
      <c r="D233" s="93"/>
      <c r="E233" s="95"/>
    </row>
    <row r="234" spans="2:5" s="53" customFormat="1" x14ac:dyDescent="0.2">
      <c r="B234" s="93"/>
      <c r="C234" s="94"/>
      <c r="D234" s="93"/>
      <c r="E234" s="95"/>
    </row>
    <row r="235" spans="2:5" s="53" customFormat="1" x14ac:dyDescent="0.2">
      <c r="B235" s="93"/>
      <c r="C235" s="94"/>
      <c r="D235" s="93"/>
      <c r="E235" s="95"/>
    </row>
    <row r="236" spans="2:5" s="53" customFormat="1" x14ac:dyDescent="0.2">
      <c r="B236" s="93"/>
      <c r="C236" s="94"/>
      <c r="D236" s="93"/>
      <c r="E236" s="95"/>
    </row>
    <row r="237" spans="2:5" s="53" customFormat="1" x14ac:dyDescent="0.2">
      <c r="B237" s="93"/>
      <c r="C237" s="94"/>
      <c r="D237" s="93"/>
      <c r="E237" s="95"/>
    </row>
    <row r="238" spans="2:5" s="53" customFormat="1" x14ac:dyDescent="0.2">
      <c r="B238" s="93"/>
      <c r="C238" s="94"/>
      <c r="D238" s="93"/>
      <c r="E238" s="95"/>
    </row>
    <row r="239" spans="2:5" s="53" customFormat="1" x14ac:dyDescent="0.2">
      <c r="B239" s="93"/>
      <c r="C239" s="94"/>
      <c r="D239" s="93"/>
      <c r="E239" s="95"/>
    </row>
    <row r="240" spans="2:5" s="53" customFormat="1" x14ac:dyDescent="0.2">
      <c r="B240" s="93"/>
      <c r="C240" s="94"/>
      <c r="D240" s="93"/>
      <c r="E240" s="95"/>
    </row>
    <row r="241" spans="2:5" s="53" customFormat="1" x14ac:dyDescent="0.2">
      <c r="B241" s="93"/>
      <c r="C241" s="94"/>
      <c r="D241" s="93"/>
      <c r="E241" s="95"/>
    </row>
    <row r="242" spans="2:5" s="53" customFormat="1" x14ac:dyDescent="0.2">
      <c r="B242" s="93"/>
      <c r="C242" s="94"/>
      <c r="D242" s="93"/>
      <c r="E242" s="95"/>
    </row>
    <row r="243" spans="2:5" s="53" customFormat="1" x14ac:dyDescent="0.2">
      <c r="B243" s="93"/>
      <c r="C243" s="94"/>
      <c r="D243" s="93"/>
      <c r="E243" s="95"/>
    </row>
    <row r="244" spans="2:5" s="53" customFormat="1" x14ac:dyDescent="0.2">
      <c r="B244" s="93"/>
      <c r="C244" s="94"/>
      <c r="D244" s="93"/>
      <c r="E244" s="95"/>
    </row>
    <row r="245" spans="2:5" s="53" customFormat="1" x14ac:dyDescent="0.2">
      <c r="B245" s="93"/>
      <c r="C245" s="94"/>
      <c r="D245" s="93"/>
      <c r="E245" s="95"/>
    </row>
    <row r="246" spans="2:5" s="53" customFormat="1" x14ac:dyDescent="0.2">
      <c r="B246" s="93"/>
      <c r="C246" s="94"/>
      <c r="D246" s="93"/>
      <c r="E246" s="95"/>
    </row>
    <row r="247" spans="2:5" s="53" customFormat="1" x14ac:dyDescent="0.2">
      <c r="B247" s="93"/>
      <c r="C247" s="94"/>
      <c r="D247" s="93"/>
      <c r="E247" s="95"/>
    </row>
    <row r="248" spans="2:5" s="53" customFormat="1" x14ac:dyDescent="0.2">
      <c r="B248" s="93"/>
      <c r="C248" s="94"/>
      <c r="D248" s="93"/>
      <c r="E248" s="95"/>
    </row>
    <row r="249" spans="2:5" s="53" customFormat="1" x14ac:dyDescent="0.2">
      <c r="B249" s="93"/>
      <c r="C249" s="94"/>
      <c r="D249" s="93"/>
      <c r="E249" s="95"/>
    </row>
    <row r="250" spans="2:5" s="53" customFormat="1" x14ac:dyDescent="0.2">
      <c r="B250" s="93"/>
      <c r="C250" s="94"/>
      <c r="D250" s="93"/>
      <c r="E250" s="95"/>
    </row>
    <row r="251" spans="2:5" s="53" customFormat="1" x14ac:dyDescent="0.2">
      <c r="B251" s="93"/>
      <c r="C251" s="94"/>
      <c r="D251" s="93"/>
      <c r="E251" s="95"/>
    </row>
    <row r="252" spans="2:5" s="53" customFormat="1" x14ac:dyDescent="0.2">
      <c r="B252" s="93"/>
      <c r="C252" s="94"/>
      <c r="D252" s="93"/>
      <c r="E252" s="95"/>
    </row>
    <row r="253" spans="2:5" s="53" customFormat="1" x14ac:dyDescent="0.2">
      <c r="B253" s="93"/>
      <c r="C253" s="94"/>
      <c r="D253" s="93"/>
      <c r="E253" s="95"/>
    </row>
    <row r="254" spans="2:5" s="53" customFormat="1" x14ac:dyDescent="0.2">
      <c r="B254" s="93"/>
      <c r="C254" s="94"/>
      <c r="D254" s="93"/>
      <c r="E254" s="95"/>
    </row>
    <row r="255" spans="2:5" s="53" customFormat="1" x14ac:dyDescent="0.2">
      <c r="B255" s="93"/>
      <c r="C255" s="94"/>
      <c r="D255" s="93"/>
      <c r="E255" s="95"/>
    </row>
    <row r="256" spans="2:5" s="53" customFormat="1" x14ac:dyDescent="0.2">
      <c r="B256" s="93"/>
      <c r="C256" s="94"/>
      <c r="D256" s="93"/>
      <c r="E256" s="95"/>
    </row>
    <row r="257" spans="2:5" s="53" customFormat="1" x14ac:dyDescent="0.2">
      <c r="B257" s="93"/>
      <c r="C257" s="94"/>
      <c r="D257" s="93"/>
      <c r="E257" s="95"/>
    </row>
    <row r="258" spans="2:5" s="53" customFormat="1" x14ac:dyDescent="0.2">
      <c r="B258" s="93"/>
      <c r="C258" s="94"/>
      <c r="D258" s="93"/>
      <c r="E258" s="95"/>
    </row>
    <row r="259" spans="2:5" s="53" customFormat="1" x14ac:dyDescent="0.2">
      <c r="B259" s="93"/>
      <c r="C259" s="94"/>
      <c r="D259" s="93"/>
      <c r="E259" s="95"/>
    </row>
    <row r="260" spans="2:5" s="53" customFormat="1" x14ac:dyDescent="0.2">
      <c r="B260" s="93"/>
      <c r="C260" s="94"/>
      <c r="D260" s="93"/>
      <c r="E260" s="95"/>
    </row>
    <row r="261" spans="2:5" s="53" customFormat="1" x14ac:dyDescent="0.2">
      <c r="B261" s="93"/>
      <c r="C261" s="94"/>
      <c r="D261" s="93"/>
      <c r="E261" s="95"/>
    </row>
    <row r="262" spans="2:5" s="53" customFormat="1" x14ac:dyDescent="0.2">
      <c r="B262" s="93"/>
      <c r="C262" s="94"/>
      <c r="D262" s="93"/>
      <c r="E262" s="95"/>
    </row>
    <row r="263" spans="2:5" s="53" customFormat="1" x14ac:dyDescent="0.2">
      <c r="B263" s="93"/>
      <c r="C263" s="94"/>
      <c r="D263" s="93"/>
      <c r="E263" s="95"/>
    </row>
    <row r="264" spans="2:5" s="53" customFormat="1" x14ac:dyDescent="0.2">
      <c r="B264" s="93"/>
      <c r="C264" s="94"/>
      <c r="D264" s="93"/>
      <c r="E264" s="95"/>
    </row>
    <row r="265" spans="2:5" s="53" customFormat="1" x14ac:dyDescent="0.2">
      <c r="B265" s="93"/>
      <c r="C265" s="94"/>
      <c r="D265" s="93"/>
      <c r="E265" s="95"/>
    </row>
    <row r="266" spans="2:5" s="53" customFormat="1" x14ac:dyDescent="0.2">
      <c r="B266" s="93"/>
      <c r="C266" s="94"/>
      <c r="D266" s="93"/>
      <c r="E266" s="95"/>
    </row>
    <row r="267" spans="2:5" s="53" customFormat="1" x14ac:dyDescent="0.2">
      <c r="B267" s="93"/>
      <c r="C267" s="94"/>
      <c r="D267" s="93"/>
      <c r="E267" s="95"/>
    </row>
    <row r="268" spans="2:5" s="53" customFormat="1" x14ac:dyDescent="0.2">
      <c r="B268" s="93"/>
      <c r="C268" s="94"/>
      <c r="D268" s="93"/>
      <c r="E268" s="95"/>
    </row>
    <row r="269" spans="2:5" s="53" customFormat="1" x14ac:dyDescent="0.2">
      <c r="B269" s="93"/>
      <c r="C269" s="94"/>
      <c r="D269" s="93"/>
      <c r="E269" s="95"/>
    </row>
    <row r="270" spans="2:5" s="53" customFormat="1" x14ac:dyDescent="0.2">
      <c r="B270" s="93"/>
      <c r="C270" s="94"/>
      <c r="D270" s="93"/>
      <c r="E270" s="95"/>
    </row>
    <row r="271" spans="2:5" s="53" customFormat="1" x14ac:dyDescent="0.2">
      <c r="B271" s="93"/>
      <c r="C271" s="94"/>
      <c r="D271" s="93"/>
      <c r="E271" s="95"/>
    </row>
    <row r="272" spans="2:5" s="53" customFormat="1" x14ac:dyDescent="0.2">
      <c r="B272" s="93"/>
      <c r="C272" s="94"/>
      <c r="D272" s="93"/>
      <c r="E272" s="95"/>
    </row>
    <row r="273" spans="2:5" s="53" customFormat="1" x14ac:dyDescent="0.2">
      <c r="B273" s="93"/>
      <c r="C273" s="94"/>
      <c r="D273" s="93"/>
      <c r="E273" s="95"/>
    </row>
    <row r="274" spans="2:5" s="53" customFormat="1" x14ac:dyDescent="0.2">
      <c r="B274" s="93"/>
      <c r="C274" s="94"/>
      <c r="D274" s="93"/>
      <c r="E274" s="95"/>
    </row>
    <row r="275" spans="2:5" s="53" customFormat="1" x14ac:dyDescent="0.2">
      <c r="B275" s="93"/>
      <c r="C275" s="94"/>
      <c r="D275" s="93"/>
      <c r="E275" s="95"/>
    </row>
    <row r="276" spans="2:5" s="53" customFormat="1" x14ac:dyDescent="0.2">
      <c r="B276" s="93"/>
      <c r="C276" s="94"/>
      <c r="D276" s="93"/>
      <c r="E276" s="95"/>
    </row>
    <row r="277" spans="2:5" s="53" customFormat="1" x14ac:dyDescent="0.2">
      <c r="B277" s="93"/>
      <c r="C277" s="94"/>
      <c r="D277" s="93"/>
      <c r="E277" s="95"/>
    </row>
    <row r="278" spans="2:5" s="53" customFormat="1" x14ac:dyDescent="0.2">
      <c r="B278" s="93"/>
      <c r="C278" s="94"/>
      <c r="D278" s="93"/>
      <c r="E278" s="95"/>
    </row>
    <row r="279" spans="2:5" s="53" customFormat="1" x14ac:dyDescent="0.2">
      <c r="B279" s="93"/>
      <c r="C279" s="94"/>
      <c r="D279" s="93"/>
      <c r="E279" s="95"/>
    </row>
    <row r="280" spans="2:5" s="53" customFormat="1" x14ac:dyDescent="0.2">
      <c r="B280" s="93"/>
      <c r="C280" s="94"/>
      <c r="D280" s="93"/>
      <c r="E280" s="95"/>
    </row>
    <row r="281" spans="2:5" s="53" customFormat="1" x14ac:dyDescent="0.2">
      <c r="B281" s="93"/>
      <c r="C281" s="94"/>
      <c r="D281" s="93"/>
      <c r="E281" s="95"/>
    </row>
    <row r="282" spans="2:5" s="53" customFormat="1" x14ac:dyDescent="0.2">
      <c r="B282" s="93"/>
      <c r="C282" s="94"/>
      <c r="D282" s="93"/>
      <c r="E282" s="95"/>
    </row>
    <row r="283" spans="2:5" s="53" customFormat="1" x14ac:dyDescent="0.2">
      <c r="B283" s="93"/>
      <c r="C283" s="94"/>
      <c r="D283" s="93"/>
      <c r="E283" s="95"/>
    </row>
    <row r="284" spans="2:5" s="53" customFormat="1" x14ac:dyDescent="0.2">
      <c r="B284" s="93"/>
      <c r="C284" s="94"/>
      <c r="D284" s="93"/>
      <c r="E284" s="95"/>
    </row>
    <row r="285" spans="2:5" s="53" customFormat="1" x14ac:dyDescent="0.2">
      <c r="B285" s="93"/>
      <c r="C285" s="94"/>
      <c r="D285" s="93"/>
      <c r="E285" s="95"/>
    </row>
    <row r="286" spans="2:5" s="53" customFormat="1" x14ac:dyDescent="0.2">
      <c r="B286" s="93"/>
      <c r="C286" s="94"/>
      <c r="D286" s="93"/>
      <c r="E286" s="95"/>
    </row>
    <row r="287" spans="2:5" s="53" customFormat="1" x14ac:dyDescent="0.2">
      <c r="B287" s="93"/>
      <c r="C287" s="94"/>
      <c r="D287" s="93"/>
      <c r="E287" s="95"/>
    </row>
    <row r="288" spans="2:5" s="53" customFormat="1" x14ac:dyDescent="0.2">
      <c r="B288" s="93"/>
      <c r="C288" s="94"/>
      <c r="D288" s="93"/>
      <c r="E288" s="95"/>
    </row>
    <row r="289" spans="2:5" s="53" customFormat="1" x14ac:dyDescent="0.2">
      <c r="B289" s="93"/>
      <c r="C289" s="94"/>
      <c r="D289" s="93"/>
      <c r="E289" s="95"/>
    </row>
    <row r="290" spans="2:5" s="53" customFormat="1" x14ac:dyDescent="0.2">
      <c r="B290" s="93"/>
      <c r="C290" s="94"/>
      <c r="D290" s="93"/>
      <c r="E290" s="95"/>
    </row>
    <row r="291" spans="2:5" s="53" customFormat="1" x14ac:dyDescent="0.2">
      <c r="B291" s="93"/>
      <c r="C291" s="94"/>
      <c r="D291" s="93"/>
      <c r="E291" s="95"/>
    </row>
    <row r="292" spans="2:5" s="53" customFormat="1" x14ac:dyDescent="0.2">
      <c r="B292" s="93"/>
      <c r="C292" s="94"/>
      <c r="D292" s="93"/>
      <c r="E292" s="95"/>
    </row>
    <row r="293" spans="2:5" s="53" customFormat="1" x14ac:dyDescent="0.2">
      <c r="B293" s="93"/>
      <c r="C293" s="94"/>
      <c r="D293" s="93"/>
      <c r="E293" s="95"/>
    </row>
    <row r="294" spans="2:5" s="53" customFormat="1" x14ac:dyDescent="0.2">
      <c r="B294" s="93"/>
      <c r="C294" s="94"/>
      <c r="D294" s="93"/>
      <c r="E294" s="95"/>
    </row>
    <row r="295" spans="2:5" s="53" customFormat="1" x14ac:dyDescent="0.2">
      <c r="B295" s="93"/>
      <c r="C295" s="94"/>
      <c r="D295" s="93"/>
      <c r="E295" s="95"/>
    </row>
    <row r="296" spans="2:5" s="53" customFormat="1" x14ac:dyDescent="0.2">
      <c r="B296" s="93"/>
      <c r="C296" s="94"/>
      <c r="D296" s="93"/>
      <c r="E296" s="95"/>
    </row>
    <row r="297" spans="2:5" s="53" customFormat="1" x14ac:dyDescent="0.2">
      <c r="B297" s="93"/>
      <c r="C297" s="94"/>
      <c r="D297" s="93"/>
      <c r="E297" s="95"/>
    </row>
    <row r="298" spans="2:5" s="53" customFormat="1" x14ac:dyDescent="0.2">
      <c r="B298" s="93"/>
      <c r="C298" s="94"/>
      <c r="D298" s="93"/>
      <c r="E298" s="95"/>
    </row>
    <row r="299" spans="2:5" s="53" customFormat="1" x14ac:dyDescent="0.2">
      <c r="B299" s="93"/>
      <c r="C299" s="94"/>
      <c r="D299" s="93"/>
      <c r="E299" s="95"/>
    </row>
    <row r="300" spans="2:5" s="53" customFormat="1" x14ac:dyDescent="0.2">
      <c r="B300" s="93"/>
      <c r="C300" s="94"/>
      <c r="D300" s="93"/>
      <c r="E300" s="95"/>
    </row>
    <row r="301" spans="2:5" s="53" customFormat="1" x14ac:dyDescent="0.2">
      <c r="B301" s="93"/>
      <c r="C301" s="94"/>
      <c r="D301" s="93"/>
      <c r="E301" s="95"/>
    </row>
    <row r="302" spans="2:5" s="53" customFormat="1" x14ac:dyDescent="0.2">
      <c r="B302" s="93"/>
      <c r="C302" s="94"/>
      <c r="D302" s="93"/>
      <c r="E302" s="95"/>
    </row>
    <row r="303" spans="2:5" s="53" customFormat="1" x14ac:dyDescent="0.2">
      <c r="B303" s="93"/>
      <c r="C303" s="94"/>
      <c r="D303" s="93"/>
      <c r="E303" s="95"/>
    </row>
    <row r="304" spans="2:5" s="53" customFormat="1" x14ac:dyDescent="0.2">
      <c r="B304" s="93"/>
      <c r="C304" s="94"/>
      <c r="D304" s="93"/>
      <c r="E304" s="95"/>
    </row>
    <row r="305" spans="2:5" s="53" customFormat="1" x14ac:dyDescent="0.2">
      <c r="B305" s="93"/>
      <c r="C305" s="94"/>
      <c r="D305" s="93"/>
      <c r="E305" s="95"/>
    </row>
    <row r="306" spans="2:5" s="53" customFormat="1" x14ac:dyDescent="0.2">
      <c r="B306" s="93"/>
      <c r="C306" s="94"/>
      <c r="D306" s="93"/>
      <c r="E306" s="95"/>
    </row>
    <row r="307" spans="2:5" s="53" customFormat="1" x14ac:dyDescent="0.2">
      <c r="B307" s="93"/>
      <c r="C307" s="94"/>
      <c r="D307" s="93"/>
      <c r="E307" s="95"/>
    </row>
    <row r="308" spans="2:5" s="53" customFormat="1" x14ac:dyDescent="0.2">
      <c r="B308" s="93"/>
      <c r="C308" s="94"/>
      <c r="D308" s="93"/>
      <c r="E308" s="95"/>
    </row>
    <row r="309" spans="2:5" s="53" customFormat="1" x14ac:dyDescent="0.2">
      <c r="B309" s="93"/>
      <c r="C309" s="94"/>
      <c r="D309" s="93"/>
      <c r="E309" s="95"/>
    </row>
    <row r="310" spans="2:5" s="53" customFormat="1" x14ac:dyDescent="0.2">
      <c r="B310" s="93"/>
      <c r="C310" s="94"/>
      <c r="D310" s="93"/>
      <c r="E310" s="95"/>
    </row>
    <row r="311" spans="2:5" s="53" customFormat="1" x14ac:dyDescent="0.2">
      <c r="B311" s="93"/>
      <c r="C311" s="94"/>
      <c r="D311" s="93"/>
      <c r="E311" s="95"/>
    </row>
    <row r="312" spans="2:5" s="53" customFormat="1" x14ac:dyDescent="0.2">
      <c r="B312" s="93"/>
      <c r="C312" s="94"/>
      <c r="D312" s="93"/>
      <c r="E312" s="95"/>
    </row>
    <row r="313" spans="2:5" s="53" customFormat="1" x14ac:dyDescent="0.2">
      <c r="B313" s="93"/>
      <c r="C313" s="94"/>
      <c r="D313" s="93"/>
      <c r="E313" s="95"/>
    </row>
    <row r="314" spans="2:5" s="53" customFormat="1" x14ac:dyDescent="0.2">
      <c r="B314" s="93"/>
      <c r="C314" s="94"/>
      <c r="D314" s="93"/>
      <c r="E314" s="95"/>
    </row>
    <row r="315" spans="2:5" s="53" customFormat="1" x14ac:dyDescent="0.2">
      <c r="B315" s="93"/>
      <c r="C315" s="94"/>
      <c r="D315" s="93"/>
      <c r="E315" s="95"/>
    </row>
    <row r="316" spans="2:5" s="53" customFormat="1" x14ac:dyDescent="0.2">
      <c r="B316" s="93"/>
      <c r="C316" s="94"/>
      <c r="D316" s="93"/>
      <c r="E316" s="95"/>
    </row>
    <row r="317" spans="2:5" s="53" customFormat="1" x14ac:dyDescent="0.2">
      <c r="B317" s="93"/>
      <c r="C317" s="94"/>
      <c r="D317" s="93"/>
      <c r="E317" s="95"/>
    </row>
    <row r="318" spans="2:5" s="53" customFormat="1" x14ac:dyDescent="0.2">
      <c r="B318" s="93"/>
      <c r="C318" s="94"/>
      <c r="D318" s="93"/>
      <c r="E318" s="95"/>
    </row>
    <row r="319" spans="2:5" s="53" customFormat="1" x14ac:dyDescent="0.2">
      <c r="B319" s="93"/>
      <c r="C319" s="94"/>
      <c r="D319" s="93"/>
      <c r="E319" s="95"/>
    </row>
    <row r="320" spans="2:5" s="53" customFormat="1" x14ac:dyDescent="0.2">
      <c r="B320" s="93"/>
      <c r="C320" s="94"/>
      <c r="D320" s="93"/>
      <c r="E320" s="95"/>
    </row>
    <row r="321" spans="2:5" s="53" customFormat="1" x14ac:dyDescent="0.2">
      <c r="B321" s="93"/>
      <c r="C321" s="94"/>
      <c r="D321" s="93"/>
      <c r="E321" s="95"/>
    </row>
    <row r="322" spans="2:5" s="53" customFormat="1" x14ac:dyDescent="0.2">
      <c r="B322" s="93"/>
      <c r="C322" s="94"/>
      <c r="D322" s="93"/>
      <c r="E322" s="95"/>
    </row>
    <row r="323" spans="2:5" s="53" customFormat="1" x14ac:dyDescent="0.2">
      <c r="B323" s="93"/>
      <c r="C323" s="94"/>
      <c r="D323" s="93"/>
      <c r="E323" s="95"/>
    </row>
    <row r="324" spans="2:5" s="53" customFormat="1" x14ac:dyDescent="0.2">
      <c r="B324" s="93"/>
      <c r="C324" s="94"/>
      <c r="D324" s="93"/>
      <c r="E324" s="95"/>
    </row>
    <row r="325" spans="2:5" s="53" customFormat="1" x14ac:dyDescent="0.2">
      <c r="B325" s="93"/>
      <c r="C325" s="94"/>
      <c r="D325" s="93"/>
      <c r="E325" s="95"/>
    </row>
    <row r="326" spans="2:5" s="53" customFormat="1" x14ac:dyDescent="0.2">
      <c r="B326" s="93"/>
      <c r="C326" s="94"/>
      <c r="D326" s="93"/>
      <c r="E326" s="95"/>
    </row>
    <row r="327" spans="2:5" s="53" customFormat="1" x14ac:dyDescent="0.2">
      <c r="B327" s="93"/>
      <c r="C327" s="94"/>
      <c r="D327" s="93"/>
      <c r="E327" s="95"/>
    </row>
    <row r="328" spans="2:5" s="53" customFormat="1" x14ac:dyDescent="0.2">
      <c r="B328" s="93"/>
      <c r="C328" s="94"/>
      <c r="D328" s="93"/>
      <c r="E328" s="95"/>
    </row>
    <row r="329" spans="2:5" s="53" customFormat="1" x14ac:dyDescent="0.2">
      <c r="B329" s="93"/>
      <c r="C329" s="94"/>
      <c r="D329" s="93"/>
      <c r="E329" s="95"/>
    </row>
    <row r="330" spans="2:5" s="53" customFormat="1" x14ac:dyDescent="0.2">
      <c r="B330" s="93"/>
      <c r="C330" s="94"/>
      <c r="D330" s="93"/>
      <c r="E330" s="95"/>
    </row>
    <row r="331" spans="2:5" s="53" customFormat="1" x14ac:dyDescent="0.2">
      <c r="B331" s="93"/>
      <c r="C331" s="94"/>
      <c r="D331" s="93"/>
      <c r="E331" s="95"/>
    </row>
    <row r="332" spans="2:5" s="53" customFormat="1" x14ac:dyDescent="0.2">
      <c r="B332" s="93"/>
      <c r="C332" s="94"/>
      <c r="D332" s="93"/>
      <c r="E332" s="95"/>
    </row>
    <row r="333" spans="2:5" s="53" customFormat="1" x14ac:dyDescent="0.2">
      <c r="B333" s="93"/>
      <c r="C333" s="94"/>
      <c r="D333" s="93"/>
      <c r="E333" s="95"/>
    </row>
    <row r="334" spans="2:5" s="53" customFormat="1" x14ac:dyDescent="0.2">
      <c r="B334" s="93"/>
      <c r="C334" s="94"/>
      <c r="D334" s="93"/>
      <c r="E334" s="95"/>
    </row>
    <row r="335" spans="2:5" s="53" customFormat="1" x14ac:dyDescent="0.2">
      <c r="B335" s="93"/>
      <c r="C335" s="94"/>
      <c r="D335" s="93"/>
      <c r="E335" s="95"/>
    </row>
    <row r="336" spans="2:5" s="53" customFormat="1" x14ac:dyDescent="0.2">
      <c r="B336" s="93"/>
      <c r="C336" s="94"/>
      <c r="D336" s="93"/>
      <c r="E336" s="95"/>
    </row>
    <row r="337" spans="2:5" s="53" customFormat="1" x14ac:dyDescent="0.2">
      <c r="B337" s="93"/>
      <c r="C337" s="94"/>
      <c r="D337" s="93"/>
      <c r="E337" s="95"/>
    </row>
    <row r="338" spans="2:5" s="53" customFormat="1" x14ac:dyDescent="0.2">
      <c r="B338" s="93"/>
      <c r="C338" s="94"/>
      <c r="D338" s="93"/>
      <c r="E338" s="95"/>
    </row>
    <row r="339" spans="2:5" s="53" customFormat="1" x14ac:dyDescent="0.2">
      <c r="B339" s="93"/>
      <c r="C339" s="94"/>
      <c r="D339" s="93"/>
      <c r="E339" s="95"/>
    </row>
    <row r="340" spans="2:5" s="53" customFormat="1" x14ac:dyDescent="0.2">
      <c r="B340" s="93"/>
      <c r="C340" s="94"/>
      <c r="D340" s="93"/>
      <c r="E340" s="95"/>
    </row>
    <row r="341" spans="2:5" s="53" customFormat="1" x14ac:dyDescent="0.2">
      <c r="B341" s="93"/>
      <c r="C341" s="94"/>
      <c r="D341" s="93"/>
      <c r="E341" s="95"/>
    </row>
    <row r="342" spans="2:5" s="53" customFormat="1" x14ac:dyDescent="0.2">
      <c r="B342" s="93"/>
      <c r="C342" s="94"/>
      <c r="D342" s="93"/>
      <c r="E342" s="95"/>
    </row>
    <row r="343" spans="2:5" s="53" customFormat="1" x14ac:dyDescent="0.2">
      <c r="B343" s="93"/>
      <c r="C343" s="94"/>
      <c r="D343" s="93"/>
      <c r="E343" s="95"/>
    </row>
    <row r="344" spans="2:5" s="53" customFormat="1" x14ac:dyDescent="0.2">
      <c r="B344" s="93"/>
      <c r="C344" s="94"/>
      <c r="D344" s="93"/>
      <c r="E344" s="95"/>
    </row>
    <row r="345" spans="2:5" s="53" customFormat="1" x14ac:dyDescent="0.2">
      <c r="B345" s="93"/>
      <c r="C345" s="94"/>
      <c r="D345" s="93"/>
      <c r="E345" s="95"/>
    </row>
    <row r="346" spans="2:5" s="53" customFormat="1" x14ac:dyDescent="0.2">
      <c r="B346" s="93"/>
      <c r="C346" s="94"/>
      <c r="D346" s="93"/>
      <c r="E346" s="95"/>
    </row>
    <row r="347" spans="2:5" s="53" customFormat="1" x14ac:dyDescent="0.2">
      <c r="B347" s="93"/>
      <c r="C347" s="94"/>
      <c r="D347" s="93"/>
      <c r="E347" s="95"/>
    </row>
    <row r="348" spans="2:5" s="53" customFormat="1" x14ac:dyDescent="0.2">
      <c r="B348" s="93"/>
      <c r="C348" s="94"/>
      <c r="D348" s="93"/>
      <c r="E348" s="95"/>
    </row>
    <row r="349" spans="2:5" s="53" customFormat="1" x14ac:dyDescent="0.2">
      <c r="B349" s="93"/>
      <c r="C349" s="94"/>
      <c r="D349" s="93"/>
      <c r="E349" s="95"/>
    </row>
    <row r="350" spans="2:5" s="53" customFormat="1" x14ac:dyDescent="0.2">
      <c r="B350" s="93"/>
      <c r="C350" s="94"/>
      <c r="D350" s="93"/>
      <c r="E350" s="95"/>
    </row>
    <row r="351" spans="2:5" s="53" customFormat="1" x14ac:dyDescent="0.2">
      <c r="B351" s="93"/>
      <c r="C351" s="94"/>
      <c r="D351" s="93"/>
      <c r="E351" s="95"/>
    </row>
    <row r="352" spans="2:5" s="53" customFormat="1" x14ac:dyDescent="0.2">
      <c r="B352" s="93"/>
      <c r="C352" s="94"/>
      <c r="D352" s="93"/>
      <c r="E352" s="95"/>
    </row>
    <row r="353" spans="2:5" s="53" customFormat="1" x14ac:dyDescent="0.2">
      <c r="B353" s="93"/>
      <c r="C353" s="94"/>
      <c r="D353" s="93"/>
      <c r="E353" s="95"/>
    </row>
    <row r="354" spans="2:5" s="53" customFormat="1" x14ac:dyDescent="0.2">
      <c r="B354" s="93"/>
      <c r="C354" s="94"/>
      <c r="D354" s="93"/>
      <c r="E354" s="95"/>
    </row>
    <row r="355" spans="2:5" s="53" customFormat="1" x14ac:dyDescent="0.2">
      <c r="B355" s="93"/>
      <c r="C355" s="94"/>
      <c r="D355" s="93"/>
      <c r="E355" s="95"/>
    </row>
    <row r="356" spans="2:5" s="53" customFormat="1" x14ac:dyDescent="0.2">
      <c r="B356" s="93"/>
      <c r="C356" s="94"/>
      <c r="D356" s="93"/>
      <c r="E356" s="95"/>
    </row>
    <row r="357" spans="2:5" s="53" customFormat="1" x14ac:dyDescent="0.2">
      <c r="B357" s="93"/>
      <c r="C357" s="94"/>
      <c r="D357" s="93"/>
      <c r="E357" s="95"/>
    </row>
    <row r="358" spans="2:5" s="53" customFormat="1" x14ac:dyDescent="0.2">
      <c r="B358" s="93"/>
      <c r="C358" s="94"/>
      <c r="D358" s="93"/>
      <c r="E358" s="95"/>
    </row>
    <row r="359" spans="2:5" s="53" customFormat="1" x14ac:dyDescent="0.2">
      <c r="B359" s="93"/>
      <c r="C359" s="94"/>
      <c r="D359" s="93"/>
      <c r="E359" s="95"/>
    </row>
    <row r="360" spans="2:5" s="53" customFormat="1" x14ac:dyDescent="0.2">
      <c r="B360" s="93"/>
      <c r="C360" s="94"/>
      <c r="D360" s="93"/>
      <c r="E360" s="95"/>
    </row>
    <row r="361" spans="2:5" s="53" customFormat="1" x14ac:dyDescent="0.2">
      <c r="B361" s="93"/>
      <c r="C361" s="94"/>
      <c r="D361" s="93"/>
      <c r="E361" s="95"/>
    </row>
    <row r="362" spans="2:5" s="53" customFormat="1" x14ac:dyDescent="0.2">
      <c r="B362" s="93"/>
      <c r="C362" s="94"/>
      <c r="D362" s="93"/>
      <c r="E362" s="95"/>
    </row>
    <row r="363" spans="2:5" s="53" customFormat="1" x14ac:dyDescent="0.2">
      <c r="B363" s="93"/>
      <c r="C363" s="94"/>
      <c r="D363" s="93"/>
      <c r="E363" s="95"/>
    </row>
    <row r="364" spans="2:5" s="53" customFormat="1" x14ac:dyDescent="0.2">
      <c r="B364" s="93"/>
      <c r="C364" s="94"/>
      <c r="D364" s="93"/>
      <c r="E364" s="95"/>
    </row>
    <row r="365" spans="2:5" s="53" customFormat="1" x14ac:dyDescent="0.2">
      <c r="B365" s="93"/>
      <c r="C365" s="94"/>
      <c r="D365" s="93"/>
      <c r="E365" s="95"/>
    </row>
    <row r="366" spans="2:5" s="53" customFormat="1" x14ac:dyDescent="0.2">
      <c r="B366" s="93"/>
      <c r="C366" s="94"/>
      <c r="D366" s="93"/>
      <c r="E366" s="95"/>
    </row>
    <row r="367" spans="2:5" s="53" customFormat="1" x14ac:dyDescent="0.2">
      <c r="B367" s="93"/>
      <c r="C367" s="94"/>
      <c r="D367" s="93"/>
      <c r="E367" s="95"/>
    </row>
    <row r="368" spans="2:5" s="53" customFormat="1" x14ac:dyDescent="0.2">
      <c r="B368" s="93"/>
      <c r="C368" s="94"/>
      <c r="D368" s="93"/>
      <c r="E368" s="95"/>
    </row>
    <row r="369" spans="2:5" s="53" customFormat="1" x14ac:dyDescent="0.2">
      <c r="B369" s="93"/>
      <c r="C369" s="94"/>
      <c r="D369" s="93"/>
      <c r="E369" s="95"/>
    </row>
    <row r="370" spans="2:5" s="53" customFormat="1" x14ac:dyDescent="0.2">
      <c r="B370" s="93"/>
      <c r="C370" s="94"/>
      <c r="D370" s="93"/>
      <c r="E370" s="95"/>
    </row>
    <row r="371" spans="2:5" s="53" customFormat="1" x14ac:dyDescent="0.2">
      <c r="B371" s="93"/>
      <c r="C371" s="94"/>
      <c r="D371" s="93"/>
      <c r="E371" s="95"/>
    </row>
    <row r="372" spans="2:5" s="53" customFormat="1" x14ac:dyDescent="0.2">
      <c r="B372" s="93"/>
      <c r="C372" s="94"/>
      <c r="D372" s="93"/>
      <c r="E372" s="95"/>
    </row>
    <row r="373" spans="2:5" s="53" customFormat="1" x14ac:dyDescent="0.2">
      <c r="B373" s="93"/>
      <c r="C373" s="94"/>
      <c r="D373" s="93"/>
      <c r="E373" s="95"/>
    </row>
    <row r="374" spans="2:5" s="53" customFormat="1" x14ac:dyDescent="0.2">
      <c r="B374" s="93"/>
      <c r="C374" s="94"/>
      <c r="D374" s="93"/>
      <c r="E374" s="95"/>
    </row>
    <row r="375" spans="2:5" s="53" customFormat="1" x14ac:dyDescent="0.2">
      <c r="B375" s="93"/>
      <c r="C375" s="94"/>
      <c r="D375" s="93"/>
      <c r="E375" s="95"/>
    </row>
    <row r="376" spans="2:5" s="53" customFormat="1" x14ac:dyDescent="0.2">
      <c r="B376" s="93"/>
      <c r="C376" s="94"/>
      <c r="D376" s="93"/>
      <c r="E376" s="95"/>
    </row>
    <row r="377" spans="2:5" s="53" customFormat="1" x14ac:dyDescent="0.2">
      <c r="B377" s="93"/>
      <c r="C377" s="94"/>
      <c r="D377" s="93"/>
      <c r="E377" s="95"/>
    </row>
    <row r="378" spans="2:5" s="53" customFormat="1" x14ac:dyDescent="0.2">
      <c r="B378" s="93"/>
      <c r="C378" s="94"/>
      <c r="D378" s="93"/>
      <c r="E378" s="95"/>
    </row>
    <row r="379" spans="2:5" s="53" customFormat="1" x14ac:dyDescent="0.2">
      <c r="B379" s="93"/>
      <c r="C379" s="94"/>
      <c r="D379" s="93"/>
      <c r="E379" s="95"/>
    </row>
    <row r="380" spans="2:5" s="53" customFormat="1" x14ac:dyDescent="0.2">
      <c r="B380" s="93"/>
      <c r="C380" s="94"/>
      <c r="D380" s="93"/>
      <c r="E380" s="95"/>
    </row>
    <row r="381" spans="2:5" s="53" customFormat="1" x14ac:dyDescent="0.2">
      <c r="B381" s="93"/>
      <c r="C381" s="94"/>
      <c r="D381" s="93"/>
      <c r="E381" s="95"/>
    </row>
    <row r="382" spans="2:5" s="53" customFormat="1" x14ac:dyDescent="0.2">
      <c r="B382" s="93"/>
      <c r="C382" s="94"/>
      <c r="D382" s="93"/>
      <c r="E382" s="95"/>
    </row>
    <row r="383" spans="2:5" s="53" customFormat="1" x14ac:dyDescent="0.2">
      <c r="B383" s="93"/>
      <c r="C383" s="94"/>
      <c r="D383" s="93"/>
      <c r="E383" s="95"/>
    </row>
    <row r="384" spans="2:5" s="53" customFormat="1" x14ac:dyDescent="0.2">
      <c r="B384" s="93"/>
      <c r="C384" s="94"/>
      <c r="D384" s="93"/>
      <c r="E384" s="95"/>
    </row>
    <row r="385" spans="2:5" s="53" customFormat="1" x14ac:dyDescent="0.2">
      <c r="B385" s="93"/>
      <c r="C385" s="94"/>
      <c r="D385" s="93"/>
      <c r="E385" s="95"/>
    </row>
    <row r="386" spans="2:5" s="53" customFormat="1" x14ac:dyDescent="0.2">
      <c r="B386" s="93"/>
      <c r="C386" s="94"/>
      <c r="D386" s="93"/>
      <c r="E386" s="95"/>
    </row>
    <row r="387" spans="2:5" s="53" customFormat="1" x14ac:dyDescent="0.2">
      <c r="B387" s="93"/>
      <c r="C387" s="94"/>
      <c r="D387" s="93"/>
      <c r="E387" s="95"/>
    </row>
    <row r="388" spans="2:5" s="53" customFormat="1" x14ac:dyDescent="0.2">
      <c r="B388" s="93"/>
      <c r="C388" s="94"/>
      <c r="D388" s="93"/>
      <c r="E388" s="95"/>
    </row>
    <row r="389" spans="2:5" s="53" customFormat="1" x14ac:dyDescent="0.2">
      <c r="B389" s="93"/>
      <c r="C389" s="94"/>
      <c r="D389" s="93"/>
      <c r="E389" s="95"/>
    </row>
    <row r="390" spans="2:5" s="53" customFormat="1" x14ac:dyDescent="0.2">
      <c r="B390" s="93"/>
      <c r="C390" s="94"/>
      <c r="D390" s="93"/>
      <c r="E390" s="95"/>
    </row>
    <row r="391" spans="2:5" s="53" customFormat="1" x14ac:dyDescent="0.2">
      <c r="B391" s="93"/>
      <c r="C391" s="94"/>
      <c r="D391" s="93"/>
      <c r="E391" s="95"/>
    </row>
    <row r="392" spans="2:5" s="53" customFormat="1" x14ac:dyDescent="0.2">
      <c r="B392" s="93"/>
      <c r="C392" s="94"/>
      <c r="D392" s="93"/>
      <c r="E392" s="95"/>
    </row>
    <row r="393" spans="2:5" s="53" customFormat="1" x14ac:dyDescent="0.2">
      <c r="B393" s="93"/>
      <c r="C393" s="94"/>
      <c r="D393" s="93"/>
      <c r="E393" s="95"/>
    </row>
    <row r="394" spans="2:5" s="53" customFormat="1" x14ac:dyDescent="0.2">
      <c r="B394" s="93"/>
      <c r="C394" s="94"/>
      <c r="D394" s="93"/>
      <c r="E394" s="95"/>
    </row>
    <row r="395" spans="2:5" s="53" customFormat="1" x14ac:dyDescent="0.2">
      <c r="B395" s="93"/>
      <c r="C395" s="94"/>
      <c r="D395" s="93"/>
      <c r="E395" s="95"/>
    </row>
    <row r="396" spans="2:5" s="53" customFormat="1" x14ac:dyDescent="0.2">
      <c r="B396" s="93"/>
      <c r="C396" s="94"/>
      <c r="D396" s="93"/>
      <c r="E396" s="95"/>
    </row>
    <row r="397" spans="2:5" s="53" customFormat="1" x14ac:dyDescent="0.2">
      <c r="B397" s="93"/>
      <c r="C397" s="94"/>
      <c r="D397" s="93"/>
      <c r="E397" s="95"/>
    </row>
    <row r="398" spans="2:5" s="53" customFormat="1" x14ac:dyDescent="0.2">
      <c r="B398" s="93"/>
      <c r="C398" s="94"/>
      <c r="D398" s="93"/>
      <c r="E398" s="95"/>
    </row>
    <row r="399" spans="2:5" s="53" customFormat="1" x14ac:dyDescent="0.2">
      <c r="B399" s="93"/>
      <c r="C399" s="94"/>
      <c r="D399" s="93"/>
      <c r="E399" s="95"/>
    </row>
    <row r="400" spans="2:5" s="53" customFormat="1" x14ac:dyDescent="0.2">
      <c r="B400" s="93"/>
      <c r="C400" s="94"/>
      <c r="D400" s="93"/>
      <c r="E400" s="95"/>
    </row>
  </sheetData>
  <sheetProtection password="CC19" sheet="1" objects="1" scenarios="1" selectLockedCells="1"/>
  <mergeCells count="13">
    <mergeCell ref="E26:E28"/>
    <mergeCell ref="C15:E15"/>
    <mergeCell ref="C29:E29"/>
    <mergeCell ref="B5:B7"/>
    <mergeCell ref="B8:B14"/>
    <mergeCell ref="B18:B20"/>
    <mergeCell ref="B21:B25"/>
    <mergeCell ref="B26:B28"/>
    <mergeCell ref="E5:E7"/>
    <mergeCell ref="E8:E10"/>
    <mergeCell ref="E11:E14"/>
    <mergeCell ref="E18:E19"/>
    <mergeCell ref="E21:E25"/>
  </mergeCells>
  <phoneticPr fontId="4" type="noConversion"/>
  <conditionalFormatting sqref="B3">
    <cfRule type="cellIs" dxfId="2" priority="3" stopIfTrue="1" operator="greaterThan">
      <formula>0</formula>
    </cfRule>
  </conditionalFormatting>
  <conditionalFormatting sqref="C3:E3">
    <cfRule type="cellIs" dxfId="1" priority="2" stopIfTrue="1" operator="greaterThan">
      <formula>0</formula>
    </cfRule>
  </conditionalFormatting>
  <conditionalFormatting sqref="B17:E17">
    <cfRule type="cellIs" dxfId="0" priority="1" stopIfTrue="1" operator="greaterThan">
      <formula>0</formula>
    </cfRule>
  </conditionalFormatting>
  <printOptions horizontalCentered="1"/>
  <pageMargins left="0.5" right="0.5" top="0.5" bottom="0.5" header="0.5" footer="0.5"/>
  <pageSetup orientation="portrait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INTRO</vt:lpstr>
      <vt:lpstr>INSTRUCTIONS</vt:lpstr>
      <vt:lpstr>MATH SCORE CALCULATOR</vt:lpstr>
      <vt:lpstr>ACADEMIC MAJORS &amp; CODES</vt:lpstr>
      <vt:lpstr>ACCUPLACER MATH SCORE GUIDLINES</vt:lpstr>
      <vt:lpstr>CODES</vt:lpstr>
      <vt:lpstr>MAJORS</vt:lpstr>
      <vt:lpstr>'MATH SCORE CALCULATOR'!Print_Area</vt:lpstr>
    </vt:vector>
  </TitlesOfParts>
  <Company>Creative Services Group,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Urgola</dc:creator>
  <cp:lastModifiedBy>Marianne Perfetto</cp:lastModifiedBy>
  <cp:lastPrinted>2012-10-26T16:27:56Z</cp:lastPrinted>
  <dcterms:created xsi:type="dcterms:W3CDTF">2012-04-25T23:44:17Z</dcterms:created>
  <dcterms:modified xsi:type="dcterms:W3CDTF">2017-04-27T20:04:31Z</dcterms:modified>
</cp:coreProperties>
</file>